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tables/table12.xml" ContentType="application/vnd.openxmlformats-officedocument.spreadsheetml.table+xml"/>
  <Override PartName="/xl/worksheets/sheet14.xml" ContentType="application/vnd.openxmlformats-officedocument.spreadsheetml.worksheet+xml"/>
  <Override PartName="/xl/tables/table13.xml" ContentType="application/vnd.openxmlformats-officedocument.spreadsheetml.table+xml"/>
  <Override PartName="/xl/worksheets/sheet15.xml" ContentType="application/vnd.openxmlformats-officedocument.spreadsheetml.worksheet+xml"/>
  <Override PartName="/xl/tables/table14.xml" ContentType="application/vnd.openxmlformats-officedocument.spreadsheetml.table+xml"/>
  <Override PartName="/xl/worksheets/sheet16.xml" ContentType="application/vnd.openxmlformats-officedocument.spreadsheetml.worksheet+xml"/>
  <Override PartName="/xl/tables/table1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6f92370d74f4fb4" /></Relationships>
</file>

<file path=xl/workbook.xml><?xml version="1.0" encoding="utf-8"?>
<x:workbook xmlns:x="http://schemas.openxmlformats.org/spreadsheetml/2006/main">
  <x:sheets>
    <x:sheet xmlns:r="http://schemas.openxmlformats.org/officeDocument/2006/relationships" name="START HERE" sheetId="1" r:id="R688c6b1c9bbe43fe"/>
    <x:sheet xmlns:r="http://schemas.openxmlformats.org/officeDocument/2006/relationships" name="ALL GARDEN PLANTS" sheetId="2" r:id="Rbf7909ea246046a8"/>
    <x:sheet xmlns:r="http://schemas.openxmlformats.org/officeDocument/2006/relationships" name="FRUITS &amp; BERRIES" sheetId="3" r:id="Ra3670df7fc154e9e"/>
    <x:sheet xmlns:r="http://schemas.openxmlformats.org/officeDocument/2006/relationships" name="VEGETABLES &amp; ROOTS" sheetId="4" r:id="R5c625cfcec86408f"/>
    <x:sheet xmlns:r="http://schemas.openxmlformats.org/officeDocument/2006/relationships" name="HERBS &amp; TEAS" sheetId="5" r:id="R875794d8ec49430f"/>
    <x:sheet xmlns:r="http://schemas.openxmlformats.org/officeDocument/2006/relationships" name="NUTS &amp; MAST" sheetId="6" r:id="R842d3bb732af404c"/>
    <x:sheet xmlns:r="http://schemas.openxmlformats.org/officeDocument/2006/relationships" name="FLOWERS" sheetId="7" r:id="Rb0312cfedcb44a39"/>
    <x:sheet xmlns:r="http://schemas.openxmlformats.org/officeDocument/2006/relationships" name="SHADE &amp; GROUNDCOVERS" sheetId="8" r:id="Rff9226affa864963"/>
    <x:sheet xmlns:r="http://schemas.openxmlformats.org/officeDocument/2006/relationships" name="GRASSES &amp; SEDGES" sheetId="9" r:id="R591af2fb18f8403f"/>
    <x:sheet xmlns:r="http://schemas.openxmlformats.org/officeDocument/2006/relationships" name="SHRUBS &amp; VINES" sheetId="10" r:id="Rcf8465ab05c34c08"/>
    <x:sheet xmlns:r="http://schemas.openxmlformats.org/officeDocument/2006/relationships" name="TREES" sheetId="11" r:id="R0b2a6eef9d494fb5"/>
    <x:sheet xmlns:r="http://schemas.openxmlformats.org/officeDocument/2006/relationships" name="RAIN GARDEN" sheetId="12" r:id="Rfc950c7699c24972"/>
    <x:sheet xmlns:r="http://schemas.openxmlformats.org/officeDocument/2006/relationships" name="COMPANION GUILDS" sheetId="13" r:id="R8d59c224fcea4969"/>
    <x:sheet xmlns:r="http://schemas.openxmlformats.org/officeDocument/2006/relationships" name="YEAR SCHEDULE" sheetId="14" r:id="R48d789e36670411f"/>
    <x:sheet xmlns:r="http://schemas.openxmlformats.org/officeDocument/2006/relationships" name="GARDEN PLANNER" sheetId="15" r:id="R8a4232309b974a3e"/>
    <x:sheet xmlns:r="http://schemas.openxmlformats.org/officeDocument/2006/relationships" name="SOURCES" sheetId="16" r:id="R8b22ae73999d4df2"/>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m/d/yyyy"/>
  </x:numFmts>
  <x:fonts count="5">
    <x:font>
      <x:sz val="11"/>
      <x:name val="Carlito"/>
    </x:font>
    <x:font>
      <x:b/>
      <x:sz val="11"/>
      <x:color rgb="FFFFFFFF"/>
      <x:name val="Carlito"/>
    </x:font>
    <x:font>
      <x:b/>
      <x:sz val="18"/>
      <x:color rgb="FFFFFFFF"/>
      <x:name val="Carlito"/>
    </x:font>
    <x:font>
      <x:b/>
      <x:sz val="11"/>
      <x:color rgb="FF1E2A22"/>
      <x:name val="Carlito"/>
    </x:font>
    <x:font>
      <x:b/>
      <x:sz val="11"/>
      <x:name val="Carlito"/>
    </x:font>
  </x:fonts>
  <x:fills count="9">
    <x:fill>
      <x:patternFill patternType="none"/>
    </x:fill>
    <x:fill>
      <x:patternFill patternType="gray125"/>
    </x:fill>
    <x:fill>
      <x:patternFill patternType="solid">
        <x:fgColor rgb="FF244D3B"/>
      </x:patternFill>
    </x:fill>
    <x:fill>
      <x:patternFill patternType="solid">
        <x:fgColor rgb="FFDDE9DD"/>
      </x:patternFill>
    </x:fill>
    <x:fill>
      <x:patternFill patternType="solid">
        <x:fgColor rgb="FFF7F3E8"/>
      </x:patternFill>
    </x:fill>
    <x:fill>
      <x:patternFill patternType="solid">
        <x:fgColor rgb="FF6F8F72"/>
      </x:patternFill>
    </x:fill>
    <x:fill>
      <x:patternFill patternType="solid">
        <x:fgColor rgb="FFC7A35B"/>
      </x:patternFill>
    </x:fill>
    <x:fill>
      <x:patternFill patternType="solid">
        <x:fgColor rgb="FFEEF3ED"/>
      </x:patternFill>
    </x:fill>
    <x:fill>
      <x:patternFill patternType="solid">
        <x:fgColor rgb="FFFCE8D5"/>
      </x:patternFill>
    </x:fill>
  </x:fills>
  <x:borders count="2">
    <x:border/>
    <x:border/>
  </x:borders>
  <x:cellStyleXfs count="1">
    <x:xf numFmtId="0" fontId="0" fillId="0" borderId="0"/>
  </x:cellStyleXfs>
  <x:cellXfs count="6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0" fontId="2" fillId="2" borderId="0" xfId="0" applyNumberFormat="1" applyFont="1" applyFill="1" applyBorder="1"/>
    <x:xf numFmtId="0" fontId="2" fillId="2" borderId="0" xfId="0" applyNumberFormat="1" applyFont="1" applyFill="1" applyBorder="1" applyAlignment="1">
      <x:alignment horizontal="left"/>
    </x:xf>
    <x:xf numFmtId="0" fontId="2" fillId="2" borderId="0" xfId="0" applyNumberFormat="1" applyFont="1" applyFill="1" applyBorder="1" applyAlignment="1">
      <x:alignment horizontal="left" vertical="center"/>
    </x:xf>
    <x:xf numFmtId="0" fontId="2" fillId="2" borderId="1" xfId="0" applyNumberFormat="1" applyFont="1" applyFill="1" applyBorder="1"/>
    <x:xf numFmtId="0" fontId="2" fillId="2" borderId="1" xfId="0" applyNumberFormat="1" applyFont="1" applyFill="1" applyBorder="1" applyAlignment="1">
      <x:alignment horizontal="left"/>
    </x:xf>
    <x:xf numFmtId="0" fontId="2" fillId="2" borderId="1" xfId="0" applyNumberFormat="1" applyFont="1" applyFill="1" applyBorder="1" applyAlignment="1">
      <x:alignment horizontal="left" vertical="center"/>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0" fillId="5" borderId="0" xfId="0" applyNumberFormat="1" applyFont="1" applyFill="1" applyBorder="1"/>
    <x:xf numFmtId="0" fontId="1" fillId="5" borderId="0" xfId="0" applyNumberFormat="1" applyFont="1" applyFill="1" applyBorder="1"/>
    <x:xf numFmtId="0" fontId="1" fillId="5" borderId="0" xfId="0" applyNumberFormat="1" applyFont="1" applyFill="1" applyBorder="1" applyAlignment="1">
      <x:alignment vertical="center"/>
    </x:xf>
    <x:xf numFmtId="0" fontId="0" fillId="5" borderId="1" xfId="0" applyNumberFormat="1" applyFont="1" applyFill="1" applyBorder="1"/>
    <x:xf numFmtId="0" fontId="1" fillId="5" borderId="1" xfId="0" applyNumberFormat="1" applyFont="1" applyFill="1" applyBorder="1"/>
    <x:xf numFmtId="0" fontId="1" fillId="5" borderId="1" xfId="0" applyNumberFormat="1" applyFont="1" applyFill="1" applyBorder="1" applyAlignment="1">
      <x:alignment vertical="center"/>
    </x:xf>
    <x:xf numFmtId="0" fontId="0" fillId="6" borderId="0" xfId="0" applyNumberFormat="1" applyFont="1" applyFill="1" applyBorder="1"/>
    <x:xf numFmtId="0" fontId="4" fillId="6" borderId="0" xfId="0" applyNumberFormat="1" applyFont="1" applyFill="1" applyBorder="1"/>
    <x:xf numFmtId="0" fontId="4" fillId="6" borderId="0" xfId="0" applyNumberFormat="1" applyFont="1" applyFill="1" applyBorder="1" applyAlignment="1">
      <x:alignment horizontal="center"/>
    </x:xf>
    <x:xf numFmtId="0" fontId="0" fillId="6" borderId="1" xfId="0" applyNumberFormat="1" applyFont="1" applyFill="1" applyBorder="1"/>
    <x:xf numFmtId="0" fontId="4" fillId="6" borderId="1" xfId="0" applyNumberFormat="1" applyFont="1" applyFill="1" applyBorder="1"/>
    <x:xf numFmtId="0" fontId="4" fillId="6" borderId="1" xfId="0" applyNumberFormat="1" applyFont="1" applyFill="1" applyBorder="1" applyAlignment="1">
      <x:alignment horizontal="center"/>
    </x:xf>
    <x:xf numFmtId="0" fontId="0" fillId="7" borderId="0" xfId="0" applyNumberFormat="1" applyFont="1" applyFill="1" applyBorder="1"/>
    <x:xf numFmtId="0" fontId="0" fillId="7" borderId="0" xfId="0" applyNumberFormat="1" applyFont="1" applyFill="1" applyBorder="1" applyAlignment="1">
      <x:alignment wrapText="1"/>
    </x:xf>
    <x:xf numFmtId="0" fontId="0" fillId="7" borderId="1" xfId="0" applyNumberFormat="1" applyFont="1" applyFill="1" applyBorder="1"/>
    <x:xf numFmtId="0" fontId="0" fillId="7" borderId="1" xfId="0" applyNumberFormat="1" applyFont="1" applyFill="1" applyBorder="1" applyAlignment="1">
      <x:alignment wrapText="1"/>
    </x:xf>
    <x:xf numFmtId="200" fontId="0" fillId="4" borderId="0" xfId="0" applyNumberFormat="1" applyFont="1" applyFill="1" applyBorder="1"/>
    <x:xf numFmtId="200" fontId="0" fillId="4" borderId="1" xfId="0" applyNumberFormat="1" applyFont="1" applyFill="1" applyBorder="1"/>
    <x:xf numFmtId="0" fontId="0" fillId="8" borderId="0" xfId="0" applyNumberFormat="1" applyFont="1" applyFill="1" applyBorder="1"/>
    <x:xf numFmtId="0" fontId="0" fillId="8" borderId="0" xfId="0" applyNumberFormat="1" applyFont="1" applyFill="1" applyBorder="1" applyAlignment="1">
      <x:alignment wrapText="1"/>
    </x:xf>
    <x:xf numFmtId="0" fontId="0" fillId="8" borderId="0" xfId="0" applyNumberFormat="1" applyFont="1" applyFill="1" applyBorder="1" applyAlignment="1">
      <x:alignment vertical="top" wrapText="1"/>
    </x:xf>
    <x:xf numFmtId="0" fontId="0" fillId="8" borderId="1" xfId="0" applyNumberFormat="1" applyFont="1" applyFill="1" applyBorder="1"/>
    <x:xf numFmtId="0" fontId="0" fillId="8" borderId="1" xfId="0" applyNumberFormat="1" applyFont="1" applyFill="1" applyBorder="1" applyAlignment="1">
      <x:alignment wrapText="1"/>
    </x:xf>
    <x:xf numFmtId="0" fontId="0" fillId="8" borderId="1" xfId="0" applyNumberFormat="1" applyFont="1" applyFill="1" applyBorder="1" applyAlignment="1">
      <x:alignment vertical="top" wrapText="1"/>
    </x:xf>
    <x:xf numFmtId="201" fontId="0" fillId="0" borderId="0" xfId="0" applyNumberFormat="1" applyFont="1" applyFill="1" applyBorder="1" applyAlignment="1">
      <x:alignment vertical="top" wrapText="1"/>
    </x:xf>
    <x:xf numFmtId="201" fontId="0" fillId="0" borderId="1" xfId="0" applyNumberFormat="1" applyFont="1" applyFill="1" applyBorder="1" applyAlignment="1">
      <x:alignment vertical="top" wrapText="1"/>
    </x:xf>
  </x:cellXfs>
  <x:cellStyles count="1">
    <x:cellStyle name="Normal" xfId="0"/>
  </x:cellStyles>
  <x:dxfs count="2">
    <x:dxf>
      <x:font>
        <x:b/>
        <x:color rgb="FF244D3B"/>
      </x:font>
      <x:fill>
        <x:patternFill patternType="solid">
          <x:bgColor rgb="FFD8EAD6"/>
        </x:patternFill>
      </x:fill>
    </x:dxf>
    <x:dxf>
      <x:font>
        <x:b/>
        <x:color rgb="FF8B1E1E"/>
      </x:font>
      <x:fill>
        <x:patternFill patternType="solid">
          <x:bgColor rgb="FFF6D9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35c985122eb42cb" /><Relationship Type="http://schemas.openxmlformats.org/officeDocument/2006/relationships/theme" Target="/xl/theme/theme1.xml" Id="R803dec75a6e04949" /><Relationship Type="http://schemas.openxmlformats.org/officeDocument/2006/relationships/sharedStrings" Target="/xl/sharedStrings.xml" Id="Re9a07ce798a94ee7" /><Relationship Type="http://schemas.openxmlformats.org/officeDocument/2006/relationships/worksheet" Target="/xl/worksheets/sheet1.xml" Id="R688c6b1c9bbe43fe" /><Relationship Type="http://schemas.openxmlformats.org/officeDocument/2006/relationships/worksheet" Target="/xl/worksheets/sheet2.xml" Id="Rbf7909ea246046a8" /><Relationship Type="http://schemas.openxmlformats.org/officeDocument/2006/relationships/worksheet" Target="/xl/worksheets/sheet3.xml" Id="Ra3670df7fc154e9e" /><Relationship Type="http://schemas.openxmlformats.org/officeDocument/2006/relationships/worksheet" Target="/xl/worksheets/sheet4.xml" Id="R5c625cfcec86408f" /><Relationship Type="http://schemas.openxmlformats.org/officeDocument/2006/relationships/worksheet" Target="/xl/worksheets/sheet5.xml" Id="R875794d8ec49430f" /><Relationship Type="http://schemas.openxmlformats.org/officeDocument/2006/relationships/worksheet" Target="/xl/worksheets/sheet6.xml" Id="R842d3bb732af404c" /><Relationship Type="http://schemas.openxmlformats.org/officeDocument/2006/relationships/worksheet" Target="/xl/worksheets/sheet7.xml" Id="Rb0312cfedcb44a39" /><Relationship Type="http://schemas.openxmlformats.org/officeDocument/2006/relationships/worksheet" Target="/xl/worksheets/sheet8.xml" Id="Rff9226affa864963" /><Relationship Type="http://schemas.openxmlformats.org/officeDocument/2006/relationships/worksheet" Target="/xl/worksheets/sheet9.xml" Id="R591af2fb18f8403f" /><Relationship Type="http://schemas.openxmlformats.org/officeDocument/2006/relationships/worksheet" Target="/xl/worksheets/sheet10.xml" Id="Rcf8465ab05c34c08" /><Relationship Type="http://schemas.openxmlformats.org/officeDocument/2006/relationships/worksheet" Target="/xl/worksheets/sheet11.xml" Id="R0b2a6eef9d494fb5" /><Relationship Type="http://schemas.openxmlformats.org/officeDocument/2006/relationships/worksheet" Target="/xl/worksheets/sheet12.xml" Id="Rfc950c7699c24972" /><Relationship Type="http://schemas.openxmlformats.org/officeDocument/2006/relationships/worksheet" Target="/xl/worksheets/sheet13.xml" Id="R8d59c224fcea4969" /><Relationship Type="http://schemas.openxmlformats.org/officeDocument/2006/relationships/worksheet" Target="/xl/worksheets/sheet14.xml" Id="R48d789e36670411f" /><Relationship Type="http://schemas.openxmlformats.org/officeDocument/2006/relationships/worksheet" Target="/xl/worksheets/sheet15.xml" Id="R8a4232309b974a3e" /><Relationship Type="http://schemas.openxmlformats.org/officeDocument/2006/relationships/worksheet" Target="/xl/worksheets/sheet16.xml" Id="R8b22ae73999d4df2" /></Relationships>
</file>

<file path=xl/drawings/_rels/drawing1.xml.rels>&#65279;<?xml version="1.0" encoding="utf-8"?><Relationships xmlns="http://schemas.openxmlformats.org/package/2006/relationships"><Relationship Type="http://schemas.openxmlformats.org/officeDocument/2006/relationships/chart" Target="/xl/drawings/charts/chart1.xml" Id="Rfe8254d20e0a406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Curated Plants by Primary Use</a:t>
            </a:r>
          </a:p>
        </c:rich>
      </c:tx>
      <c:overlay val="0"/>
    </c:title>
    <c:autoTitleDeleted val="0"/>
    <c:plotArea>
      <c:layout/>
      <c:barChart>
        <c:barDir val="col"/>
        <c:grouping val="clustered"/>
        <c:varyColors val="0"/>
        <c:ser>
          <c:idx val="0"/>
          <c:order val="0"/>
          <c:tx>
            <c:v>Plant count</c:v>
          </c:tx>
          <c:cat>
            <c:strRef>
              <c:f>'START HERE'!$A$20:$A$28</c:f>
              <c:strCache>
                <c:ptCount val="0"/>
              </c:strCache>
            </c:strRef>
          </c:cat>
          <c:val>
            <c:numRef>
              <c:f>'START HERE'!$B$20:$B$28</c:f>
              <c:numCache>
                <c:formatCode>0</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3</xdr:row>
      <xdr:rowOff>0</xdr:rowOff>
    </xdr:from>
    <xdr:to>
      <xdr:col>10</xdr:col>
      <xdr:colOff>0</xdr:colOff>
      <xdr:row>18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e8254d20e0a4069"/>
        </a:graphicData>
      </a:graphic>
    </xdr:graphicFrame>
    <xdr:clientData/>
  </xdr:twoCellAnchor>
</xdr:wsDr>
</file>

<file path=xl/tables/table1.xml><?xml version="1.0" encoding="utf-8"?>
<x:table xmlns:x="http://schemas.openxmlformats.org/spreadsheetml/2006/main" id="1" name="AllGardenPlantsTable" displayName="AllGardenPlantsTable" ref="A1:W149" headerRowCount="1">
  <x:tableColumns count="23">
    <x:tableColumn id="1" name="Common Name"/>
    <x:tableColumn id="2" name="Scientific Name"/>
    <x:tableColumn id="3" name="Primary Category"/>
    <x:tableColumn id="4" name="Also Fits"/>
    <x:tableColumn id="5" name="Garden Role"/>
    <x:tableColumn id="6" name="Light"/>
    <x:tableColumn id="7" name="Moisture"/>
    <x:tableColumn id="8" name="Typical Size"/>
    <x:tableColumn id="9" name="Spacing"/>
    <x:tableColumn id="10" name="Bloom / Harvest"/>
    <x:tableColumn id="11" name="Growth / Spread"/>
    <x:tableColumn id="12" name="Difficulty"/>
    <x:tableColumn id="13" name="Best Form"/>
    <x:tableColumn id="14" name="Install / Sow Window"/>
    <x:tableColumn id="15" name="Edible Use"/>
    <x:tableColumn id="16" name="Safety / Preparation"/>
    <x:tableColumn id="17" name="Native Companions"/>
    <x:tableColumn id="18" name="Near Vegetable Beds"/>
    <x:tableColumn id="19" name="Design Notes"/>
    <x:tableColumn id="20" name="C Value"/>
    <x:tableColumn id="21" name="Wetland Indicator"/>
    <x:tableColumn id="22" name="Nativity Source"/>
    <x:tableColumn id="23" name="Garden Guidance Source"/>
  </x:tableColumns>
  <x:tableStyleInfo name="TableStyleMedium2" showRowStripes="1"/>
</x:table>
</file>

<file path=xl/tables/table2.xml><?xml version="1.0" encoding="utf-8"?>
<x:table xmlns:x="http://schemas.openxmlformats.org/spreadsheetml/2006/main" id="2" name="FruitsBerriesTable" displayName="FruitsBerriesTable" ref="A4:Q24" headerRowCount="1">
  <x:tableColumns count="17">
    <x:tableColumn id="1" name="Common Name"/>
    <x:tableColumn id="2" name="Scientific Name"/>
    <x:tableColumn id="3" name="Garden Role"/>
    <x:tableColumn id="4" name="Light"/>
    <x:tableColumn id="5" name="Moisture"/>
    <x:tableColumn id="6" name="Typical Size"/>
    <x:tableColumn id="7" name="Spacing"/>
    <x:tableColumn id="8" name="Bloom / Harvest"/>
    <x:tableColumn id="9" name="Growth / Spread"/>
    <x:tableColumn id="10" name="Difficulty"/>
    <x:tableColumn id="11" name="Best Form"/>
    <x:tableColumn id="12" name="Install / Sow Window"/>
    <x:tableColumn id="13" name="Edible Use"/>
    <x:tableColumn id="14" name="Safety / Preparation"/>
    <x:tableColumn id="15" name="Native Companions"/>
    <x:tableColumn id="16" name="Near Vegetable Beds"/>
    <x:tableColumn id="17" name="Design Notes"/>
  </x:tableColumns>
  <x:tableStyleInfo name="TableStyleMedium2" showRowStripes="1"/>
</x:table>
</file>

<file path=xl/tables/table3.xml><?xml version="1.0" encoding="utf-8"?>
<x:table xmlns:x="http://schemas.openxmlformats.org/spreadsheetml/2006/main" id="3" name="VegetablesRootsTable" displayName="VegetablesRootsTable" ref="A4:Q12" headerRowCount="1">
  <x:tableColumns count="17">
    <x:tableColumn id="1" name="Common Name"/>
    <x:tableColumn id="2" name="Scientific Name"/>
    <x:tableColumn id="3" name="Garden Role"/>
    <x:tableColumn id="4" name="Light"/>
    <x:tableColumn id="5" name="Moisture"/>
    <x:tableColumn id="6" name="Typical Size"/>
    <x:tableColumn id="7" name="Spacing"/>
    <x:tableColumn id="8" name="Bloom / Harvest"/>
    <x:tableColumn id="9" name="Growth / Spread"/>
    <x:tableColumn id="10" name="Difficulty"/>
    <x:tableColumn id="11" name="Best Form"/>
    <x:tableColumn id="12" name="Install / Sow Window"/>
    <x:tableColumn id="13" name="Edible Use"/>
    <x:tableColumn id="14" name="Safety / Preparation"/>
    <x:tableColumn id="15" name="Native Companions"/>
    <x:tableColumn id="16" name="Near Vegetable Beds"/>
    <x:tableColumn id="17" name="Design Notes"/>
  </x:tableColumns>
  <x:tableStyleInfo name="TableStyleMedium2" showRowStripes="1"/>
</x:table>
</file>

<file path=xl/tables/table4.xml><?xml version="1.0" encoding="utf-8"?>
<x:table xmlns:x="http://schemas.openxmlformats.org/spreadsheetml/2006/main" id="4" name="HerbsTeasTable" displayName="HerbsTeasTable" ref="A4:Q18" headerRowCount="1">
  <x:tableColumns count="17">
    <x:tableColumn id="1" name="Common Name"/>
    <x:tableColumn id="2" name="Scientific Name"/>
    <x:tableColumn id="3" name="Garden Role"/>
    <x:tableColumn id="4" name="Light"/>
    <x:tableColumn id="5" name="Moisture"/>
    <x:tableColumn id="6" name="Typical Size"/>
    <x:tableColumn id="7" name="Spacing"/>
    <x:tableColumn id="8" name="Bloom / Harvest"/>
    <x:tableColumn id="9" name="Growth / Spread"/>
    <x:tableColumn id="10" name="Difficulty"/>
    <x:tableColumn id="11" name="Best Form"/>
    <x:tableColumn id="12" name="Install / Sow Window"/>
    <x:tableColumn id="13" name="Edible Use"/>
    <x:tableColumn id="14" name="Safety / Preparation"/>
    <x:tableColumn id="15" name="Native Companions"/>
    <x:tableColumn id="16" name="Near Vegetable Beds"/>
    <x:tableColumn id="17" name="Design Notes"/>
  </x:tableColumns>
  <x:tableStyleInfo name="TableStyleMedium2" showRowStripes="1"/>
</x:table>
</file>

<file path=xl/tables/table5.xml><?xml version="1.0" encoding="utf-8"?>
<x:table xmlns:x="http://schemas.openxmlformats.org/spreadsheetml/2006/main" id="5" name="NutsMastTable" displayName="NutsMastTable" ref="A4:Q12" headerRowCount="1">
  <x:tableColumns count="17">
    <x:tableColumn id="1" name="Common Name"/>
    <x:tableColumn id="2" name="Scientific Name"/>
    <x:tableColumn id="3" name="Garden Role"/>
    <x:tableColumn id="4" name="Light"/>
    <x:tableColumn id="5" name="Moisture"/>
    <x:tableColumn id="6" name="Typical Size"/>
    <x:tableColumn id="7" name="Spacing"/>
    <x:tableColumn id="8" name="Bloom / Harvest"/>
    <x:tableColumn id="9" name="Growth / Spread"/>
    <x:tableColumn id="10" name="Difficulty"/>
    <x:tableColumn id="11" name="Best Form"/>
    <x:tableColumn id="12" name="Install / Sow Window"/>
    <x:tableColumn id="13" name="Edible Use"/>
    <x:tableColumn id="14" name="Safety / Preparation"/>
    <x:tableColumn id="15" name="Native Companions"/>
    <x:tableColumn id="16" name="Near Vegetable Beds"/>
    <x:tableColumn id="17" name="Design Notes"/>
  </x:tableColumns>
  <x:tableStyleInfo name="TableStyleMedium2" showRowStripes="1"/>
</x:table>
</file>

<file path=xl/tables/table6.xml><?xml version="1.0" encoding="utf-8"?>
<x:table xmlns:x="http://schemas.openxmlformats.org/spreadsheetml/2006/main" id="6" name="FlowersTable" displayName="FlowersTable" ref="A4:Q67" headerRowCount="1">
  <x:tableColumns count="17">
    <x:tableColumn id="1" name="Common Name"/>
    <x:tableColumn id="2" name="Scientific Name"/>
    <x:tableColumn id="3" name="Garden Role"/>
    <x:tableColumn id="4" name="Light"/>
    <x:tableColumn id="5" name="Moisture"/>
    <x:tableColumn id="6" name="Typical Size"/>
    <x:tableColumn id="7" name="Spacing"/>
    <x:tableColumn id="8" name="Bloom / Harvest"/>
    <x:tableColumn id="9" name="Growth / Spread"/>
    <x:tableColumn id="10" name="Difficulty"/>
    <x:tableColumn id="11" name="Best Form"/>
    <x:tableColumn id="12" name="Install / Sow Window"/>
    <x:tableColumn id="13" name="Edible Use"/>
    <x:tableColumn id="14" name="Safety / Preparation"/>
    <x:tableColumn id="15" name="Native Companions"/>
    <x:tableColumn id="16" name="Near Vegetable Beds"/>
    <x:tableColumn id="17" name="Design Notes"/>
  </x:tableColumns>
  <x:tableStyleInfo name="TableStyleMedium2" showRowStripes="1"/>
</x:table>
</file>

<file path=xl/tables/table7.xml><?xml version="1.0" encoding="utf-8"?>
<x:table xmlns:x="http://schemas.openxmlformats.org/spreadsheetml/2006/main" id="7" name="ShadeGroundcoversTable" displayName="ShadeGroundcoversTable" ref="A4:Q46" headerRowCount="1">
  <x:tableColumns count="17">
    <x:tableColumn id="1" name="Common Name"/>
    <x:tableColumn id="2" name="Scientific Name"/>
    <x:tableColumn id="3" name="Garden Role"/>
    <x:tableColumn id="4" name="Light"/>
    <x:tableColumn id="5" name="Moisture"/>
    <x:tableColumn id="6" name="Typical Size"/>
    <x:tableColumn id="7" name="Spacing"/>
    <x:tableColumn id="8" name="Bloom / Harvest"/>
    <x:tableColumn id="9" name="Growth / Spread"/>
    <x:tableColumn id="10" name="Difficulty"/>
    <x:tableColumn id="11" name="Best Form"/>
    <x:tableColumn id="12" name="Install / Sow Window"/>
    <x:tableColumn id="13" name="Edible Use"/>
    <x:tableColumn id="14" name="Safety / Preparation"/>
    <x:tableColumn id="15" name="Native Companions"/>
    <x:tableColumn id="16" name="Near Vegetable Beds"/>
    <x:tableColumn id="17" name="Design Notes"/>
  </x:tableColumns>
  <x:tableStyleInfo name="TableStyleMedium2" showRowStripes="1"/>
</x:table>
</file>

<file path=xl/tables/table8.xml><?xml version="1.0" encoding="utf-8"?>
<x:table xmlns:x="http://schemas.openxmlformats.org/spreadsheetml/2006/main" id="8" name="GrassesSedgesTable" displayName="GrassesSedgesTable" ref="A4:Q20" headerRowCount="1">
  <x:tableColumns count="17">
    <x:tableColumn id="1" name="Common Name"/>
    <x:tableColumn id="2" name="Scientific Name"/>
    <x:tableColumn id="3" name="Garden Role"/>
    <x:tableColumn id="4" name="Light"/>
    <x:tableColumn id="5" name="Moisture"/>
    <x:tableColumn id="6" name="Typical Size"/>
    <x:tableColumn id="7" name="Spacing"/>
    <x:tableColumn id="8" name="Bloom / Harvest"/>
    <x:tableColumn id="9" name="Growth / Spread"/>
    <x:tableColumn id="10" name="Difficulty"/>
    <x:tableColumn id="11" name="Best Form"/>
    <x:tableColumn id="12" name="Install / Sow Window"/>
    <x:tableColumn id="13" name="Edible Use"/>
    <x:tableColumn id="14" name="Safety / Preparation"/>
    <x:tableColumn id="15" name="Native Companions"/>
    <x:tableColumn id="16" name="Near Vegetable Beds"/>
    <x:tableColumn id="17" name="Design Notes"/>
  </x:tableColumns>
  <x:tableStyleInfo name="TableStyleMedium2" showRowStripes="1"/>
</x:table>
</file>

<file path=xl/tables/table9.xml><?xml version="1.0" encoding="utf-8"?>
<x:table xmlns:x="http://schemas.openxmlformats.org/spreadsheetml/2006/main" id="9" name="ShrubsVinesTable" displayName="ShrubsVinesTable" ref="A4:Q38" headerRowCount="1">
  <x:tableColumns count="17">
    <x:tableColumn id="1" name="Common Name"/>
    <x:tableColumn id="2" name="Scientific Name"/>
    <x:tableColumn id="3" name="Garden Role"/>
    <x:tableColumn id="4" name="Light"/>
    <x:tableColumn id="5" name="Moisture"/>
    <x:tableColumn id="6" name="Typical Size"/>
    <x:tableColumn id="7" name="Spacing"/>
    <x:tableColumn id="8" name="Bloom / Harvest"/>
    <x:tableColumn id="9" name="Growth / Spread"/>
    <x:tableColumn id="10" name="Difficulty"/>
    <x:tableColumn id="11" name="Best Form"/>
    <x:tableColumn id="12" name="Install / Sow Window"/>
    <x:tableColumn id="13" name="Edible Use"/>
    <x:tableColumn id="14" name="Safety / Preparation"/>
    <x:tableColumn id="15" name="Native Companions"/>
    <x:tableColumn id="16" name="Near Vegetable Beds"/>
    <x:tableColumn id="17" name="Design Notes"/>
  </x:tableColumns>
  <x:tableStyleInfo name="TableStyleMedium2" showRowStripes="1"/>
</x:table>
</file>

<file path=xl/tables/table10.xml><?xml version="1.0" encoding="utf-8"?>
<x:table xmlns:x="http://schemas.openxmlformats.org/spreadsheetml/2006/main" id="10" name="TreesTable" displayName="TreesTable" ref="A4:Q28" headerRowCount="1">
  <x:tableColumns count="17">
    <x:tableColumn id="1" name="Common Name"/>
    <x:tableColumn id="2" name="Scientific Name"/>
    <x:tableColumn id="3" name="Garden Role"/>
    <x:tableColumn id="4" name="Light"/>
    <x:tableColumn id="5" name="Moisture"/>
    <x:tableColumn id="6" name="Typical Size"/>
    <x:tableColumn id="7" name="Spacing"/>
    <x:tableColumn id="8" name="Bloom / Harvest"/>
    <x:tableColumn id="9" name="Growth / Spread"/>
    <x:tableColumn id="10" name="Difficulty"/>
    <x:tableColumn id="11" name="Best Form"/>
    <x:tableColumn id="12" name="Install / Sow Window"/>
    <x:tableColumn id="13" name="Edible Use"/>
    <x:tableColumn id="14" name="Safety / Preparation"/>
    <x:tableColumn id="15" name="Native Companions"/>
    <x:tableColumn id="16" name="Near Vegetable Beds"/>
    <x:tableColumn id="17" name="Design Notes"/>
  </x:tableColumns>
  <x:tableStyleInfo name="TableStyleMedium2" showRowStripes="1"/>
</x:table>
</file>

<file path=xl/tables/table11.xml><?xml version="1.0" encoding="utf-8"?>
<x:table xmlns:x="http://schemas.openxmlformats.org/spreadsheetml/2006/main" id="11" name="RainGardenTable" displayName="RainGardenTable" ref="A4:Q41" headerRowCount="1">
  <x:tableColumns count="17">
    <x:tableColumn id="1" name="Common Name"/>
    <x:tableColumn id="2" name="Scientific Name"/>
    <x:tableColumn id="3" name="Garden Role"/>
    <x:tableColumn id="4" name="Light"/>
    <x:tableColumn id="5" name="Moisture"/>
    <x:tableColumn id="6" name="Typical Size"/>
    <x:tableColumn id="7" name="Spacing"/>
    <x:tableColumn id="8" name="Bloom / Harvest"/>
    <x:tableColumn id="9" name="Growth / Spread"/>
    <x:tableColumn id="10" name="Difficulty"/>
    <x:tableColumn id="11" name="Best Form"/>
    <x:tableColumn id="12" name="Install / Sow Window"/>
    <x:tableColumn id="13" name="Edible Use"/>
    <x:tableColumn id="14" name="Safety / Preparation"/>
    <x:tableColumn id="15" name="Native Companions"/>
    <x:tableColumn id="16" name="Near Vegetable Beds"/>
    <x:tableColumn id="17" name="Design Notes"/>
  </x:tableColumns>
  <x:tableStyleInfo name="TableStyleMedium2" showRowStripes="1"/>
</x:table>
</file>

<file path=xl/tables/table12.xml><?xml version="1.0" encoding="utf-8"?>
<x:table xmlns:x="http://schemas.openxmlformats.org/spreadsheetml/2006/main" id="12" name="CompanionGuildsTable" displayName="CompanionGuildsTable" ref="A4:J16" headerRowCount="1">
  <x:tableColumns count="10">
    <x:tableColumn id="1" name="Guild"/>
    <x:tableColumn id="2" name="Conditions"/>
    <x:tableColumn id="3" name="Plants"/>
    <x:tableColumn id="4" name="Why It Works"/>
    <x:tableColumn id="5" name="Placement"/>
    <x:tableColumn id="6" name="Vegetable-Garden Use"/>
    <x:tableColumn id="7" name="Maintenance"/>
    <x:tableColumn id="8" name="Do Not Do"/>
    <x:tableColumn id="9" name="Evidence Basis"/>
    <x:tableColumn id="10" name="Source"/>
  </x:tableColumns>
  <x:tableStyleInfo name="TableStyleMedium2" showRowStripes="1"/>
</x:table>
</file>

<file path=xl/tables/table13.xml><?xml version="1.0" encoding="utf-8"?>
<x:table xmlns:x="http://schemas.openxmlformats.org/spreadsheetml/2006/main" id="13" name="YearScheduleTable" displayName="YearScheduleTable" ref="A4:G16" headerRowCount="1">
  <x:tableColumns count="7">
    <x:tableColumn id="1" name="Month"/>
    <x:tableColumn id="2" name="Seeds / Propagation"/>
    <x:tableColumn id="3" name="Planting"/>
    <x:tableColumn id="4" name="Edibles / Harvest"/>
    <x:tableColumn id="5" name="Watering"/>
    <x:tableColumn id="6" name="Maintenance"/>
    <x:tableColumn id="7" name="Annual Vegetable Companions"/>
  </x:tableColumns>
  <x:tableStyleInfo name="TableStyleMedium2" showRowStripes="1"/>
</x:table>
</file>

<file path=xl/tables/table14.xml><?xml version="1.0" encoding="utf-8"?>
<x:table xmlns:x="http://schemas.openxmlformats.org/spreadsheetml/2006/main" id="14" name="GardenPlannerTable" displayName="GardenPlannerTable" ref="A4:M64" headerRowCount="1">
  <x:tableColumns count="13">
    <x:tableColumn id="1" name="Bed / Area"/>
    <x:tableColumn id="2" name="Plant"/>
    <x:tableColumn id="3" name="Qty"/>
    <x:tableColumn id="4" name="Best Form"/>
    <x:tableColumn id="5" name="Planned Date"/>
    <x:tableColumn id="6" name="Status"/>
    <x:tableColumn id="7" name="Light"/>
    <x:tableColumn id="8" name="Moisture"/>
    <x:tableColumn id="9" name="Spacing"/>
    <x:tableColumn id="10" name="Native Companions"/>
    <x:tableColumn id="11" name="Install Window"/>
    <x:tableColumn id="12" name="Actual Date"/>
    <x:tableColumn id="13" name="Notes"/>
  </x:tableColumns>
  <x:tableStyleInfo name="TableStyleMedium2" showRowStripes="1"/>
</x:table>
</file>

<file path=xl/tables/table15.xml><?xml version="1.0" encoding="utf-8"?>
<x:table xmlns:x="http://schemas.openxmlformats.org/spreadsheetml/2006/main" id="15" name="SourcesTable" displayName="SourcesTable" ref="A4:D19" headerRowCount="1">
  <x:tableColumns count="4">
    <x:tableColumn id="1" name="Source"/>
    <x:tableColumn id="2" name="Used For"/>
    <x:tableColumn id="3" name="URL"/>
    <x:tableColumn id="4" name="Notes"/>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48388019ae1d4147" /></Relationships>
</file>

<file path=xl/worksheets/_rels/sheet2.xml.rels>&#65279;<?xml version="1.0" encoding="utf-8"?><Relationships xmlns="http://schemas.openxmlformats.org/package/2006/relationships"><Relationship Type="http://schemas.openxmlformats.org/officeDocument/2006/relationships/table" Target="/xl/tables/table1.xml" Id="R78ed3b9254294ff7" /></Relationships>
</file>

<file path=xl/worksheets/_rels/sheet3.xml.rels>&#65279;<?xml version="1.0" encoding="utf-8"?><Relationships xmlns="http://schemas.openxmlformats.org/package/2006/relationships"><Relationship Type="http://schemas.openxmlformats.org/officeDocument/2006/relationships/table" Target="/xl/tables/table2.xml" Id="R52cfe8689fb041f0" /></Relationships>
</file>

<file path=xl/worksheets/_rels/sheet4.xml.rels>&#65279;<?xml version="1.0" encoding="utf-8"?><Relationships xmlns="http://schemas.openxmlformats.org/package/2006/relationships"><Relationship Type="http://schemas.openxmlformats.org/officeDocument/2006/relationships/table" Target="/xl/tables/table3.xml" Id="Rcf0277d4ebc04613" /></Relationships>
</file>

<file path=xl/worksheets/_rels/sheet5.xml.rels>&#65279;<?xml version="1.0" encoding="utf-8"?><Relationships xmlns="http://schemas.openxmlformats.org/package/2006/relationships"><Relationship Type="http://schemas.openxmlformats.org/officeDocument/2006/relationships/table" Target="/xl/tables/table4.xml" Id="R22f2fb9290194632" /></Relationships>
</file>

<file path=xl/worksheets/_rels/sheet6.xml.rels>&#65279;<?xml version="1.0" encoding="utf-8"?><Relationships xmlns="http://schemas.openxmlformats.org/package/2006/relationships"><Relationship Type="http://schemas.openxmlformats.org/officeDocument/2006/relationships/table" Target="/xl/tables/table5.xml" Id="Ra35ef8752c5041ce" /></Relationships>
</file>

<file path=xl/worksheets/_rels/sheet7.xml.rels>&#65279;<?xml version="1.0" encoding="utf-8"?><Relationships xmlns="http://schemas.openxmlformats.org/package/2006/relationships"><Relationship Type="http://schemas.openxmlformats.org/officeDocument/2006/relationships/table" Target="/xl/tables/table6.xml" Id="R0ae082f1a2ca4c6b" /></Relationships>
</file>

<file path=xl/worksheets/_rels/sheet8.xml.rels>&#65279;<?xml version="1.0" encoding="utf-8"?><Relationships xmlns="http://schemas.openxmlformats.org/package/2006/relationships"><Relationship Type="http://schemas.openxmlformats.org/officeDocument/2006/relationships/table" Target="/xl/tables/table7.xml" Id="R18422aa510634622" /></Relationships>
</file>

<file path=xl/worksheets/_rels/sheet9.xml.rels>&#65279;<?xml version="1.0" encoding="utf-8"?><Relationships xmlns="http://schemas.openxmlformats.org/package/2006/relationships"><Relationship Type="http://schemas.openxmlformats.org/officeDocument/2006/relationships/table" Target="/xl/tables/table8.xml" Id="R0ab55033b42e411a" /></Relationships>
</file>

<file path=xl/worksheets/_rels/sheet10.xml.rels>&#65279;<?xml version="1.0" encoding="utf-8"?><Relationships xmlns="http://schemas.openxmlformats.org/package/2006/relationships"><Relationship Type="http://schemas.openxmlformats.org/officeDocument/2006/relationships/table" Target="/xl/tables/table9.xml" Id="Ra0abae66af234476" /></Relationships>
</file>

<file path=xl/worksheets/_rels/sheet11.xml.rels>&#65279;<?xml version="1.0" encoding="utf-8"?><Relationships xmlns="http://schemas.openxmlformats.org/package/2006/relationships"><Relationship Type="http://schemas.openxmlformats.org/officeDocument/2006/relationships/table" Target="/xl/tables/table10.xml" Id="R97bd394f854047d9" /></Relationships>
</file>

<file path=xl/worksheets/_rels/sheet12.xml.rels>&#65279;<?xml version="1.0" encoding="utf-8"?><Relationships xmlns="http://schemas.openxmlformats.org/package/2006/relationships"><Relationship Type="http://schemas.openxmlformats.org/officeDocument/2006/relationships/table" Target="/xl/tables/table11.xml" Id="R1a67c16fff2440d3" /></Relationships>
</file>

<file path=xl/worksheets/_rels/sheet13.xml.rels>&#65279;<?xml version="1.0" encoding="utf-8"?><Relationships xmlns="http://schemas.openxmlformats.org/package/2006/relationships"><Relationship Type="http://schemas.openxmlformats.org/officeDocument/2006/relationships/table" Target="/xl/tables/table12.xml" Id="Rd11d3f15df7743c1" /></Relationships>
</file>

<file path=xl/worksheets/_rels/sheet14.xml.rels>&#65279;<?xml version="1.0" encoding="utf-8"?><Relationships xmlns="http://schemas.openxmlformats.org/package/2006/relationships"><Relationship Type="http://schemas.openxmlformats.org/officeDocument/2006/relationships/table" Target="/xl/tables/table13.xml" Id="Ree2018d3834e4543" /></Relationships>
</file>

<file path=xl/worksheets/_rels/sheet15.xml.rels>&#65279;<?xml version="1.0" encoding="utf-8"?><Relationships xmlns="http://schemas.openxmlformats.org/package/2006/relationships"><Relationship Type="http://schemas.openxmlformats.org/officeDocument/2006/relationships/table" Target="/xl/tables/table14.xml" Id="R3c0287414f2d4fda" /></Relationships>
</file>

<file path=xl/worksheets/_rels/sheet16.xml.rels>&#65279;<?xml version="1.0" encoding="utf-8"?><Relationships xmlns="http://schemas.openxmlformats.org/package/2006/relationships"><Relationship Type="http://schemas.openxmlformats.org/officeDocument/2006/relationships/table" Target="/xl/tables/table15.xml" Id="R34e4b03ec8b8453a" /></Relationships>
</file>

<file path=xl/worksheets/sheet1.xml><?xml version="1.0" encoding="utf-8"?>
<x:worksheet xmlns:x="http://schemas.openxmlformats.org/spreadsheetml/2006/main">
  <x:sheetFormatPr defaultRowHeight="15"/>
  <x:cols>
    <x:col min="1" max="1" width="22" hidden="0" customWidth="1"/>
    <x:col min="2" max="2" width="58" hidden="0" customWidth="1"/>
  </x:cols>
  <x:sheetData>
    <x:row r="1">
      <x:c r="A1" s="18" t="str">
        <x:v>Chicagoland Native Garden Planner</x:v>
      </x:c>
      <x:c r="B1" s="18"/>
      <x:c r="C1" s="18"/>
      <x:c r="D1" s="18"/>
      <x:c r="E1" s="18"/>
      <x:c r="F1" s="18"/>
      <x:c r="G1" s="18"/>
      <x:c r="H1" s="18"/>
      <x:c r="I1" s="18"/>
      <x:c r="J1" s="18"/>
    </x:row>
    <x:row r="2">
      <x:c r="A2" s="18"/>
      <x:c r="B2" s="18"/>
      <x:c r="C2" s="18"/>
      <x:c r="D2" s="18"/>
      <x:c r="E2" s="18"/>
      <x:c r="F2" s="18"/>
      <x:c r="G2" s="18"/>
      <x:c r="H2" s="18"/>
      <x:c r="I2" s="18"/>
      <x:c r="J2" s="18"/>
    </x:row>
    <x:row r="4">
      <x:c r="A4" s="24" t="str">
        <x:v>Curated garden plants</x:v>
      </x:c>
      <x:c r="B4" s="30" t="n">
        <x:v>148</x:v>
      </x:c>
    </x:row>
    <x:row r="5">
      <x:c r="A5" s="24" t="str">
        <x:v>Edible plants</x:v>
      </x:c>
      <x:c r="B5" s="30" t="n">
        <x:v>40</x:v>
      </x:c>
    </x:row>
    <x:row r="6">
      <x:c r="A6" s="24" t="str">
        <x:v>Rain-garden plants</x:v>
      </x:c>
      <x:c r="B6" s="30" t="n">
        <x:v>37</x:v>
      </x:c>
    </x:row>
    <x:row r="7">
      <x:c r="A7" s="24" t="str">
        <x:v>Easy plants</x:v>
      </x:c>
      <x:c r="B7" s="30" t="n">
        <x:v>90</x:v>
      </x:c>
    </x:row>
    <x:row r="8">
      <x:c r="A8" s="24" t="str">
        <x:v>Advanced/specialty plants</x:v>
      </x:c>
      <x:c r="B8" s="30" t="n">
        <x:v>17</x:v>
      </x:c>
    </x:row>
    <x:row r="9">
      <x:c r="A9" s="24" t="str">
        <x:v>Source flora reviewed</x:v>
      </x:c>
      <x:c r="B9" s="30" t="str">
        <x:v>1,936 accepted native taxa</x:v>
      </x:c>
    </x:row>
    <x:row r="11">
      <x:c r="A11" s="36" t="str">
        <x:v>Use this workbook</x:v>
      </x:c>
      <x:c r="B11" s="36"/>
      <x:c r="C11" s="36"/>
      <x:c r="D11" s="36"/>
      <x:c r="E11" s="36"/>
      <x:c r="F11" s="36"/>
      <x:c r="G11" s="36"/>
      <x:c r="H11" s="36"/>
      <x:c r="I11" s="36"/>
      <x:c r="J11" s="36"/>
    </x:row>
    <x:row r="12">
      <x:c r="A12" s="42" t="str">
        <x:v>1</x:v>
      </x:c>
      <x:c r="B12" s="47" t="str">
        <x:v>Choose a tab by use: food, flowers, shade, grasses, shrubs, trees, or rain garden.</x:v>
      </x:c>
    </x:row>
    <x:row r="13">
      <x:c r="A13" s="42" t="str">
        <x:v>2</x:v>
      </x:c>
      <x:c r="B13" s="47" t="str">
        <x:v>Match Light and Moisture first. Size and Spread determine whether the plant actually fits.</x:v>
      </x:c>
    </x:row>
    <x:row r="14">
      <x:c r="A14" s="42" t="str">
        <x:v>3</x:v>
      </x:c>
      <x:c r="B14" s="47" t="str">
        <x:v>Use Native Companions to assemble compatible layers; use Companion Guilds for ready-made combinations.</x:v>
      </x:c>
    </x:row>
    <x:row r="15">
      <x:c r="A15" s="42" t="str">
        <x:v>4</x:v>
      </x:c>
      <x:c r="B15" s="47" t="str">
        <x:v>Add chosen plants to Garden Planner. The lookup fields fill automatically.</x:v>
      </x:c>
    </x:row>
    <x:row r="16">
      <x:c r="A16" s="42" t="str">
        <x:v>5</x:v>
      </x:c>
      <x:c r="B16" s="47" t="str">
        <x:v>Use Year Schedule for ordering, sowing, planting, watering, maintenance, and harvest timing.</x:v>
      </x:c>
    </x:row>
    <x:row r="17">
      <x:c r="A17" s="42" t="str">
        <x:v>6</x:v>
      </x:c>
      <x:c r="B17" s="47" t="str">
        <x:v>Edible natives require positive identification and correct preparation; read every safety cell.</x:v>
      </x:c>
    </x:row>
    <x:row r="19">
      <x:c r="A19" s="6" t="str">
        <x:v>Primary category</x:v>
      </x:c>
      <x:c r="B19" s="6" t="str">
        <x:v>Plant count</x:v>
      </x:c>
    </x:row>
    <x:row r="20">
      <x:c r="A20" s="24" t="str">
        <x:v>Fruits &amp; Berries</x:v>
      </x:c>
      <x:c r="B20" s="50" t="n">
        <x:f>COUNTIF('ALL GARDEN PLANTS'!$C$2:$C$149,A20)</x:f>
        <x:v>20</x:v>
      </x:c>
      <x:c r="D20" s="36" t="str">
        <x:v>Important limits</x:v>
      </x:c>
      <x:c r="E20" s="36"/>
      <x:c r="F20" s="36"/>
      <x:c r="G20" s="36"/>
      <x:c r="H20" s="36"/>
      <x:c r="I20" s="36"/>
      <x:c r="J20" s="36"/>
    </x:row>
    <x:row r="21">
      <x:c r="A21" s="24" t="str">
        <x:v>Vegetables &amp; Roots</x:v>
      </x:c>
      <x:c r="B21" s="50" t="n">
        <x:f>COUNTIF('ALL GARDEN PLANTS'!$C$2:$C$149,A21)</x:f>
        <x:v>8</x:v>
      </x:c>
      <x:c r="D21" s="54" t="str">
        <x:v>This is a curated home-garden list, not the complete regional flora. It excludes most restoration-only, very rare, parasitic, aquatic, highly weedy, or impractical species. Companion recommendations are based on matching light, moisture, mature size, bloom sequence, and ecological function—not folklore claims that one plant automatically repels a particular pest.</x:v>
      </x:c>
      <x:c r="E21" s="54"/>
      <x:c r="F21" s="54"/>
      <x:c r="G21" s="54"/>
      <x:c r="H21" s="54"/>
      <x:c r="I21" s="54"/>
      <x:c r="J21" s="54"/>
    </x:row>
    <x:row r="22">
      <x:c r="A22" s="24" t="str">
        <x:v>Herbs &amp; Teas</x:v>
      </x:c>
      <x:c r="B22" s="50" t="n">
        <x:f>COUNTIF('ALL GARDEN PLANTS'!$C$2:$C$149,A22)</x:f>
        <x:v>11</x:v>
      </x:c>
      <x:c r="D22" s="54"/>
      <x:c r="E22" s="54"/>
      <x:c r="F22" s="54"/>
      <x:c r="G22" s="54"/>
      <x:c r="H22" s="54"/>
      <x:c r="I22" s="54"/>
      <x:c r="J22" s="54"/>
    </x:row>
    <x:row r="23">
      <x:c r="A23" s="24" t="str">
        <x:v>Nuts &amp; Mast</x:v>
      </x:c>
      <x:c r="B23" s="50" t="n">
        <x:f>COUNTIF('ALL GARDEN PLANTS'!$C$2:$C$149,A23)</x:f>
        <x:v>7</x:v>
      </x:c>
      <x:c r="D23" s="54"/>
      <x:c r="E23" s="54"/>
      <x:c r="F23" s="54"/>
      <x:c r="G23" s="54"/>
      <x:c r="H23" s="54"/>
      <x:c r="I23" s="54"/>
      <x:c r="J23" s="54"/>
    </x:row>
    <x:row r="24">
      <x:c r="A24" s="24" t="str">
        <x:v>Flowers</x:v>
      </x:c>
      <x:c r="B24" s="50" t="n">
        <x:f>COUNTIF('ALL GARDEN PLANTS'!$C$2:$C$149,A24)</x:f>
        <x:v>52</x:v>
      </x:c>
      <x:c r="D24" s="54"/>
      <x:c r="E24" s="54"/>
      <x:c r="F24" s="54"/>
      <x:c r="G24" s="54"/>
      <x:c r="H24" s="54"/>
      <x:c r="I24" s="54"/>
      <x:c r="J24" s="54"/>
    </x:row>
    <x:row r="25">
      <x:c r="A25" s="24" t="str">
        <x:v>Shade &amp; Groundcovers</x:v>
      </x:c>
      <x:c r="B25" s="50" t="n">
        <x:f>COUNTIF('ALL GARDEN PLANTS'!$C$2:$C$149,A25)</x:f>
        <x:v>26</x:v>
      </x:c>
      <x:c r="D25" s="54"/>
      <x:c r="E25" s="54"/>
      <x:c r="F25" s="54"/>
      <x:c r="G25" s="54"/>
      <x:c r="H25" s="54"/>
      <x:c r="I25" s="54"/>
      <x:c r="J25" s="54"/>
    </x:row>
    <x:row r="26">
      <x:c r="A26" s="24" t="str">
        <x:v>Grasses &amp; Sedges</x:v>
      </x:c>
      <x:c r="B26" s="50" t="n">
        <x:f>COUNTIF('ALL GARDEN PLANTS'!$C$2:$C$149,A26)</x:f>
        <x:v>10</x:v>
      </x:c>
      <x:c r="D26" s="54"/>
      <x:c r="E26" s="54"/>
      <x:c r="F26" s="54"/>
      <x:c r="G26" s="54"/>
      <x:c r="H26" s="54"/>
      <x:c r="I26" s="54"/>
      <x:c r="J26" s="54"/>
    </x:row>
    <x:row r="27">
      <x:c r="A27" s="24" t="str">
        <x:v>Shrubs &amp; Vines</x:v>
      </x:c>
      <x:c r="B27" s="50" t="n">
        <x:f>COUNTIF('ALL GARDEN PLANTS'!$C$2:$C$149,A27)</x:f>
        <x:v>6</x:v>
      </x:c>
    </x:row>
    <x:row r="28">
      <x:c r="A28" s="24" t="str">
        <x:v>Trees</x:v>
      </x:c>
      <x:c r="B28" s="50" t="n">
        <x:f>COUNTIF('ALL GARDEN PLANTS'!$C$2:$C$149,A28)</x:f>
        <x:v>8</x:v>
      </x:c>
    </x:row>
  </x:sheetData>
  <x:mergeCells>
    <x:mergeCell ref="A1:J2"/>
    <x:mergeCell ref="A11:J11"/>
    <x:mergeCell ref="D20:J20"/>
    <x:mergeCell ref="D21:J26"/>
  </x:mergeCells>
  <x:pageMargins left="0.7" right="0.7" top="0.75" bottom="0.75" header="0.3" footer="0.3"/>
  <x:drawing xmlns:r="http://schemas.openxmlformats.org/officeDocument/2006/relationships" r:id="R48388019ae1d4147"/>
</x:worksheet>
</file>

<file path=xl/worksheets/sheet2.xml><?xml version="1.0" encoding="utf-8"?>
<x:worksheet xmlns:x="http://schemas.openxmlformats.org/spreadsheetml/2006/main">
  <x:sheetFormatPr defaultRowHeight="15"/>
  <x:cols>
    <x:col min="1" max="1" width="24" hidden="0" customWidth="1"/>
    <x:col min="2" max="2" width="29" hidden="0" customWidth="1"/>
    <x:col min="3" max="3" width="20" hidden="0" customWidth="1"/>
    <x:col min="4" max="4" width="29" hidden="0" customWidth="1"/>
    <x:col min="5" max="5" width="36" hidden="0" customWidth="1"/>
    <x:col min="6" max="6" width="19" hidden="0" customWidth="1"/>
    <x:col min="7" max="7" width="20" hidden="0" customWidth="1"/>
    <x:col min="8" max="8" width="16" hidden="0" customWidth="1"/>
    <x:col min="9" max="9" width="16" hidden="0" customWidth="1"/>
    <x:col min="10" max="10" width="27" hidden="0" customWidth="1"/>
    <x:col min="11" max="11" width="24" hidden="0" customWidth="1"/>
    <x:col min="12" max="12" width="12" hidden="0" customWidth="1"/>
    <x:col min="13" max="13" width="28" hidden="0" customWidth="1"/>
    <x:col min="14" max="14" width="38" hidden="0" customWidth="1"/>
    <x:col min="15" max="15" width="31" hidden="0" customWidth="1"/>
    <x:col min="16" max="16" width="44" hidden="0" customWidth="1"/>
    <x:col min="17" max="17" width="42" hidden="0" customWidth="1"/>
    <x:col min="18" max="18" width="48" hidden="0" customWidth="1"/>
    <x:col min="19" max="19" width="44" hidden="0" customWidth="1"/>
    <x:col min="20" max="20" width="9" hidden="0" customWidth="1"/>
    <x:col min="21" max="21" width="13" hidden="0" customWidth="1"/>
    <x:col min="22" max="22" width="34" hidden="0" customWidth="1"/>
    <x:col min="23" max="23" width="40" hidden="0" customWidth="1"/>
  </x:cols>
  <x:sheetData>
    <x:row r="1" ht="40" customHeight="1">
      <x:c r="A1" s="6" t="str">
        <x:v>Common Name</x:v>
      </x:c>
      <x:c r="B1" s="6" t="str">
        <x:v>Scientific Name</x:v>
      </x:c>
      <x:c r="C1" s="6" t="str">
        <x:v>Primary Category</x:v>
      </x:c>
      <x:c r="D1" s="6" t="str">
        <x:v>Also Fits</x:v>
      </x:c>
      <x:c r="E1" s="6" t="str">
        <x:v>Garden Role</x:v>
      </x:c>
      <x:c r="F1" s="6" t="str">
        <x:v>Light</x:v>
      </x:c>
      <x:c r="G1" s="6" t="str">
        <x:v>Moisture</x:v>
      </x:c>
      <x:c r="H1" s="6" t="str">
        <x:v>Typical Size</x:v>
      </x:c>
      <x:c r="I1" s="6" t="str">
        <x:v>Spacing</x:v>
      </x:c>
      <x:c r="J1" s="6" t="str">
        <x:v>Bloom / Harvest</x:v>
      </x:c>
      <x:c r="K1" s="6" t="str">
        <x:v>Growth / Spread</x:v>
      </x:c>
      <x:c r="L1" s="6" t="str">
        <x:v>Difficulty</x:v>
      </x:c>
      <x:c r="M1" s="6" t="str">
        <x:v>Best Form</x:v>
      </x:c>
      <x:c r="N1" s="6" t="str">
        <x:v>Install / Sow Window</x:v>
      </x:c>
      <x:c r="O1" s="6" t="str">
        <x:v>Edible Use</x:v>
      </x:c>
      <x:c r="P1" s="6" t="str">
        <x:v>Safety / Preparation</x:v>
      </x:c>
      <x:c r="Q1" s="6" t="str">
        <x:v>Native Companions</x:v>
      </x:c>
      <x:c r="R1" s="6" t="str">
        <x:v>Near Vegetable Beds</x:v>
      </x:c>
      <x:c r="S1" s="6" t="str">
        <x:v>Design Notes</x:v>
      </x:c>
      <x:c r="T1" s="6" t="str">
        <x:v>C Value</x:v>
      </x:c>
      <x:c r="U1" s="6" t="str">
        <x:v>Wetland Indicator</x:v>
      </x:c>
      <x:c r="V1" s="6" t="str">
        <x:v>Nativity Source</x:v>
      </x:c>
      <x:c r="W1" s="6" t="str">
        <x:v>Garden Guidance Source</x:v>
      </x:c>
    </x:row>
    <x:row r="2">
      <x:c r="A2" s="13" t="str">
        <x:v>Aromatic Aster</x:v>
      </x:c>
      <x:c r="B2" s="13" t="str">
        <x:v>Symphyotrichum oblongifolium</x:v>
      </x:c>
      <x:c r="C2" s="13" t="str">
        <x:v>Flowers</x:v>
      </x:c>
      <x:c r="D2" s="13" t="str"/>
      <x:c r="E2" s="13" t="str">
        <x:v>Compact aromatic fall aster</x:v>
      </x:c>
      <x:c r="F2" s="13" t="str">
        <x:v>Full sun</x:v>
      </x:c>
      <x:c r="G2" s="13" t="str">
        <x:v>Dry</x:v>
      </x:c>
      <x:c r="H2" s="13" t="str">
        <x:v>2–4 ft</x:v>
      </x:c>
      <x:c r="I2" s="13" t="str">
        <x:v>18–30 in</x:v>
      </x:c>
      <x:c r="J2" s="13" t="str">
        <x:v>Flowers Sep–Oct</x:v>
      </x:c>
      <x:c r="K2" s="13" t="str">
        <x:v>Moderate rhizomes</x:v>
      </x:c>
      <x:c r="L2" s="13" t="str">
        <x:v>Easy</x:v>
      </x:c>
      <x:c r="M2" s="13" t="str">
        <x:v>Plug or division for reliable residential establishment; seed for larger restoration areas.</x:v>
      </x:c>
      <x:c r="N2" s="13" t="str">
        <x:v>Apr–May; late Aug–Sep, finishing about six weeks before the first frost.</x:v>
      </x:c>
      <x:c r="O2" s="13" t="str"/>
      <x:c r="P2" s="13" t="str"/>
      <x:c r="Q2" s="13" t="str">
        <x:v>Butterfly Weed, Purple Prairie Clover, Prairie Dropseed, Little Bluestem</x:v>
      </x:c>
      <x:c r="R2" s="13" t="str">
        <x:v>Good low-water border near herbs, onions, and raised beds; keep tall plants from shading crops.</x:v>
      </x:c>
      <x:c r="S2" s="13" t="str">
        <x:v>Leave some stems and seedheads through winter; divide or thin only when needed.</x:v>
      </x:c>
      <x:c r="T2" s="13" t="n">
        <x:v>9</x:v>
      </x:c>
      <x:c r="U2" s="13" t="str">
        <x:v>UPL</x:v>
      </x:c>
      <x:c r="V2" s="13" t="str">
        <x:v>https://universalfqa.org/view_database/80</x:v>
      </x:c>
      <x:c r="W2" s="13" t="str">
        <x:v>https://extension.illinois.edu/news-releases/use-native-prairie-plants-home-landscape</x:v>
      </x:c>
    </x:row>
    <x:row r="3">
      <x:c r="A3" s="13" t="str">
        <x:v>Black Eyed Susan</x:v>
      </x:c>
      <x:c r="B3" s="13" t="str">
        <x:v>Rudbeckia hirta</x:v>
      </x:c>
      <x:c r="C3" s="13" t="str">
        <x:v>Flowers</x:v>
      </x:c>
      <x:c r="D3" s="13" t="str"/>
      <x:c r="E3" s="13" t="str">
        <x:v>Fast first-year color</x:v>
      </x:c>
      <x:c r="F3" s="13" t="str">
        <x:v>Full sun</x:v>
      </x:c>
      <x:c r="G3" s="13" t="str">
        <x:v>Dry–medium</x:v>
      </x:c>
      <x:c r="H3" s="13" t="str">
        <x:v>2–4 ft</x:v>
      </x:c>
      <x:c r="I3" s="13" t="str">
        <x:v>18–30 in</x:v>
      </x:c>
      <x:c r="J3" s="13" t="str">
        <x:v>Flowers Jun–Sep</x:v>
      </x:c>
      <x:c r="K3" s="13" t="str">
        <x:v>Biennial / short-lived reseeder</x:v>
      </x:c>
      <x:c r="L3" s="13" t="str">
        <x:v>Easy</x:v>
      </x:c>
      <x:c r="M3" s="13" t="str">
        <x:v>Plug or division for reliable residential establishment; seed for larger restoration areas.</x:v>
      </x:c>
      <x:c r="N3" s="13" t="str">
        <x:v>Apr–May; late Aug–Sep, finishing about six weeks before the first frost.</x:v>
      </x:c>
      <x:c r="O3" s="13" t="str"/>
      <x:c r="P3" s="13" t="str"/>
      <x:c r="Q3" s="13" t="str">
        <x:v>Purple Coneflower, Wild Bergamot, Foxglove Beardtongue, Little Bluestem</x:v>
      </x:c>
      <x:c r="R3" s="13" t="str">
        <x:v>Use as a 2–4 ft pollinator strip beside vegetable beds.</x:v>
      </x:c>
      <x:c r="S3" s="13" t="str">
        <x:v>Leave some stems and seedheads through winter; divide or thin only when needed.</x:v>
      </x:c>
      <x:c r="T3" s="13" t="n">
        <x:v>1</x:v>
      </x:c>
      <x:c r="U3" s="13" t="str">
        <x:v>FACU</x:v>
      </x:c>
      <x:c r="V3" s="13" t="str">
        <x:v>https://universalfqa.org/view_database/80</x:v>
      </x:c>
      <x:c r="W3" s="13" t="str">
        <x:v>https://extension.illinois.edu/news-releases/use-native-prairie-plants-home-landscape</x:v>
      </x:c>
    </x:row>
    <x:row r="4">
      <x:c r="A4" s="13" t="str">
        <x:v>Blue Flag Iris</x:v>
      </x:c>
      <x:c r="B4" s="13" t="str">
        <x:v>Iris virginica var. shrevei</x:v>
      </x:c>
      <x:c r="C4" s="13" t="str">
        <x:v>Flowers</x:v>
      </x:c>
      <x:c r="D4" s="13" t="str">
        <x:v>Rain Garden</x:v>
      </x:c>
      <x:c r="E4" s="13" t="str">
        <x:v>Blue flag for rain garden or pond edge</x:v>
      </x:c>
      <x:c r="F4" s="13" t="str">
        <x:v>Full sun–part shade</x:v>
      </x:c>
      <x:c r="G4" s="13" t="str">
        <x:v>Moist–wet</x:v>
      </x:c>
      <x:c r="H4" s="13" t="str">
        <x:v>2–4 ft</x:v>
      </x:c>
      <x:c r="I4" s="13" t="str">
        <x:v>18–30 in</x:v>
      </x:c>
      <x:c r="J4" s="13" t="str">
        <x:v>Flowers May–Jun</x:v>
      </x:c>
      <x:c r="K4" s="13" t="str">
        <x:v>Moderate rhizomes</x:v>
      </x:c>
      <x:c r="L4" s="13" t="str">
        <x:v>Easy</x:v>
      </x:c>
      <x:c r="M4" s="13" t="str">
        <x:v>Plug or division for reliable residential establishment; seed for larger restoration areas.</x:v>
      </x:c>
      <x:c r="N4" s="13" t="str">
        <x:v>Apr–May; late Aug–Sep, finishing about six weeks before the first frost.</x:v>
      </x:c>
      <x:c r="O4" s="13" t="str"/>
      <x:c r="P4" s="13" t="str"/>
      <x:c r="Q4" s="13" t="str">
        <x:v>Swamp Milkweed, Great Blue Lobelia, Fox Sedge, New England Aster</x:v>
      </x:c>
      <x:c r="R4" s="13" t="str">
        <x:v>Use in a rain garden or low strip, not in a standard food bed.</x:v>
      </x:c>
      <x:c r="S4" s="13" t="str">
        <x:v>Leave some stems and seedheads through winter; divide or thin only when needed.</x:v>
      </x:c>
      <x:c r="T4" s="13" t="n">
        <x:v>5</x:v>
      </x:c>
      <x:c r="U4" s="13" t="str">
        <x:v>OBL</x:v>
      </x:c>
      <x:c r="V4" s="13" t="str">
        <x:v>https://universalfqa.org/view_database/80</x:v>
      </x:c>
      <x:c r="W4" s="13" t="str">
        <x:v>https://extension.illinois.edu/news-releases/use-native-prairie-plants-home-landscape</x:v>
      </x:c>
    </x:row>
    <x:row r="5">
      <x:c r="A5" s="13" t="str">
        <x:v>Blue-Stemmed Goldenrod</x:v>
      </x:c>
      <x:c r="B5" s="13" t="str">
        <x:v>Solidago caesia</x:v>
      </x:c>
      <x:c r="C5" s="13" t="str">
        <x:v>Flowers</x:v>
      </x:c>
      <x:c r="D5" s="13" t="str">
        <x:v>Shade &amp; Groundcovers</x:v>
      </x:c>
      <x:c r="E5" s="13" t="str">
        <x:v>Shade-tolerant graceful goldenrod</x:v>
      </x:c>
      <x:c r="F5" s="13" t="str">
        <x:v>Part shade–shade</x:v>
      </x:c>
      <x:c r="G5" s="13" t="str">
        <x:v>Dry–medium</x:v>
      </x:c>
      <x:c r="H5" s="13" t="str">
        <x:v>2–4 ft</x:v>
      </x:c>
      <x:c r="I5" s="13" t="str">
        <x:v>18–30 in</x:v>
      </x:c>
      <x:c r="J5" s="13" t="str">
        <x:v>Flowers Aug–Oct</x:v>
      </x:c>
      <x:c r="K5" s="13" t="str">
        <x:v>Clumping</x:v>
      </x:c>
      <x:c r="L5" s="13" t="str">
        <x:v>Easy</x:v>
      </x:c>
      <x:c r="M5" s="13" t="str">
        <x:v>Plug or division for reliable residential establishment; seed for larger restoration areas.</x:v>
      </x:c>
      <x:c r="N5" s="13" t="str">
        <x:v>Apr–May; late Aug–Sep, finishing about six weeks before the first frost.</x:v>
      </x:c>
      <x:c r="O5" s="13" t="str"/>
      <x:c r="P5" s="13" t="str"/>
      <x:c r="Q5" s="13" t="str">
        <x:v>Red Columbine, Spotted Crane's Bill, Virginia Bluebells, Wild Ginger</x:v>
      </x:c>
      <x:c r="R5" s="13" t="str">
        <x:v>Use under fruiting shrubs and trees; not suitable for hot vegetable beds.</x:v>
      </x:c>
      <x:c r="S5" s="13" t="str">
        <x:v>Leave some stems and seedheads through winter; divide or thin only when needed.</x:v>
      </x:c>
      <x:c r="T5" s="13" t="n">
        <x:v>8</x:v>
      </x:c>
      <x:c r="U5" s="13" t="str">
        <x:v>FACU</x:v>
      </x:c>
      <x:c r="V5" s="13" t="str">
        <x:v>https://universalfqa.org/view_database/80</x:v>
      </x:c>
      <x:c r="W5" s="13" t="str">
        <x:v>https://extension.illinois.edu/news-releases/use-native-prairie-plants-home-landscape</x:v>
      </x:c>
    </x:row>
    <x:row r="6">
      <x:c r="A6" s="13" t="str">
        <x:v>Bluejacket</x:v>
      </x:c>
      <x:c r="B6" s="13" t="str">
        <x:v>Tradescantia ohiensis</x:v>
      </x:c>
      <x:c r="C6" s="13" t="str">
        <x:v>Flowers</x:v>
      </x:c>
      <x:c r="D6" s="13" t="str"/>
      <x:c r="E6" s="13" t="str">
        <x:v>Blue early-summer foliage mass</x:v>
      </x:c>
      <x:c r="F6" s="13" t="str">
        <x:v>Full sun–part shade</x:v>
      </x:c>
      <x:c r="G6" s="13" t="str">
        <x:v>Dry–medium</x:v>
      </x:c>
      <x:c r="H6" s="13" t="str">
        <x:v>2–4 ft</x:v>
      </x:c>
      <x:c r="I6" s="13" t="str">
        <x:v>18–30 in</x:v>
      </x:c>
      <x:c r="J6" s="13" t="str">
        <x:v>Flowers May–Jul</x:v>
      </x:c>
      <x:c r="K6" s="13" t="str">
        <x:v>Clumping / self-seeding</x:v>
      </x:c>
      <x:c r="L6" s="13" t="str">
        <x:v>Easy</x:v>
      </x:c>
      <x:c r="M6" s="13" t="str">
        <x:v>Plug or division for reliable residential establishment; seed for larger restoration areas.</x:v>
      </x:c>
      <x:c r="N6" s="13" t="str">
        <x:v>Apr–May; late Aug–Sep, finishing about six weeks before the first frost.</x:v>
      </x:c>
      <x:c r="O6" s="13" t="str"/>
      <x:c r="P6" s="13" t="str"/>
      <x:c r="Q6" s="13" t="str">
        <x:v>Purple Coneflower, Wild Bergamot, Foxglove Beardtongue, Little Bluestem</x:v>
      </x:c>
      <x:c r="R6" s="13" t="str">
        <x:v>Use as a 2–4 ft pollinator strip beside vegetable beds.</x:v>
      </x:c>
      <x:c r="S6" s="13" t="str">
        <x:v>Leave some stems and seedheads through winter; divide or thin only when needed.</x:v>
      </x:c>
      <x:c r="T6" s="13" t="n">
        <x:v>3</x:v>
      </x:c>
      <x:c r="U6" s="13" t="str">
        <x:v>FACU</x:v>
      </x:c>
      <x:c r="V6" s="13" t="str">
        <x:v>https://universalfqa.org/view_database/80</x:v>
      </x:c>
      <x:c r="W6" s="13" t="str">
        <x:v>https://extension.illinois.edu/news-releases/use-native-prairie-plants-home-landscape</x:v>
      </x:c>
    </x:row>
    <x:row r="7">
      <x:c r="A7" s="13" t="str">
        <x:v>Bottle Gentian</x:v>
      </x:c>
      <x:c r="B7" s="13" t="str">
        <x:v>Gentiana andrewsii</x:v>
      </x:c>
      <x:c r="C7" s="13" t="str">
        <x:v>Flowers</x:v>
      </x:c>
      <x:c r="D7" s="13" t="str">
        <x:v>Rain Garden</x:v>
      </x:c>
      <x:c r="E7" s="13" t="str">
        <x:v>Late blue flower for moist beds</x:v>
      </x:c>
      <x:c r="F7" s="13" t="str">
        <x:v>Full sun–part shade</x:v>
      </x:c>
      <x:c r="G7" s="13" t="str">
        <x:v>Medium–moist</x:v>
      </x:c>
      <x:c r="H7" s="13" t="str">
        <x:v>2–4 ft</x:v>
      </x:c>
      <x:c r="I7" s="13" t="str">
        <x:v>18–30 in</x:v>
      </x:c>
      <x:c r="J7" s="13" t="str">
        <x:v>Flowers Aug–Oct</x:v>
      </x:c>
      <x:c r="K7" s="13" t="str">
        <x:v>Clumping</x:v>
      </x:c>
      <x:c r="L7" s="13" t="str">
        <x:v>Moderate</x:v>
      </x:c>
      <x:c r="M7" s="13" t="str">
        <x:v>Plug or division for reliable residential establishment; seed for larger restoration areas.</x:v>
      </x:c>
      <x:c r="N7" s="13" t="str">
        <x:v>Apr–May; late Aug–Sep, finishing about six weeks before the first frost.</x:v>
      </x:c>
      <x:c r="O7" s="13" t="str"/>
      <x:c r="P7" s="13" t="str"/>
      <x:c r="Q7" s="13" t="str">
        <x:v>Swamp Milkweed, Blue Flag Iris, Great Blue Lobelia, Fox Sedge</x:v>
      </x:c>
      <x:c r="R7" s="13" t="str">
        <x:v>Use in a rain garden or low strip, not in a standard food bed.</x:v>
      </x:c>
      <x:c r="S7" s="13" t="str">
        <x:v>Leave some stems and seedheads through winter; divide or thin only when needed.</x:v>
      </x:c>
      <x:c r="T7" s="13" t="n">
        <x:v>9</x:v>
      </x:c>
      <x:c r="U7" s="13" t="str">
        <x:v>FACW</x:v>
      </x:c>
      <x:c r="V7" s="13" t="str">
        <x:v>https://universalfqa.org/view_database/80</x:v>
      </x:c>
      <x:c r="W7" s="13" t="str">
        <x:v>https://extension.illinois.edu/news-releases/use-native-prairie-plants-home-landscape</x:v>
      </x:c>
    </x:row>
    <x:row r="8">
      <x:c r="A8" s="13" t="str">
        <x:v>Butterfly Weed</x:v>
      </x:c>
      <x:c r="B8" s="13" t="str">
        <x:v>Asclepias tuberosa</x:v>
      </x:c>
      <x:c r="C8" s="13" t="str">
        <x:v>Flowers</x:v>
      </x:c>
      <x:c r="D8" s="13" t="str"/>
      <x:c r="E8" s="13" t="str">
        <x:v>Dry-site monarch host and orange accent</x:v>
      </x:c>
      <x:c r="F8" s="13" t="str">
        <x:v>Full sun</x:v>
      </x:c>
      <x:c r="G8" s="13" t="str">
        <x:v>Dry</x:v>
      </x:c>
      <x:c r="H8" s="13" t="str">
        <x:v>2–4 ft</x:v>
      </x:c>
      <x:c r="I8" s="13" t="str">
        <x:v>18–30 in</x:v>
      </x:c>
      <x:c r="J8" s="13" t="str">
        <x:v>Flowers Jun–Aug</x:v>
      </x:c>
      <x:c r="K8" s="13" t="str">
        <x:v>Clumping taproot</x:v>
      </x:c>
      <x:c r="L8" s="13" t="str">
        <x:v>Easy</x:v>
      </x:c>
      <x:c r="M8" s="13" t="str">
        <x:v>Plug or division for reliable residential establishment; seed for larger restoration areas.</x:v>
      </x:c>
      <x:c r="N8" s="13" t="str">
        <x:v>Apr–May; late Aug–Sep, finishing about six weeks before the first frost.</x:v>
      </x:c>
      <x:c r="O8" s="13" t="str"/>
      <x:c r="P8" s="13" t="str"/>
      <x:c r="Q8" s="13" t="str">
        <x:v>Purple Prairie Clover, Prairie Dropseed, Little Bluestem, Aromatic Aster</x:v>
      </x:c>
      <x:c r="R8" s="13" t="str">
        <x:v>Good low-water border near herbs, onions, and raised beds; keep tall plants from shading crops.</x:v>
      </x:c>
      <x:c r="S8" s="13" t="str">
        <x:v>Leave some stems and seedheads through winter; divide or thin only when needed.</x:v>
      </x:c>
      <x:c r="T8" s="13" t="n">
        <x:v>8</x:v>
      </x:c>
      <x:c r="U8" s="13" t="str">
        <x:v>UPL</x:v>
      </x:c>
      <x:c r="V8" s="13" t="str">
        <x:v>https://universalfqa.org/view_database/80</x:v>
      </x:c>
      <x:c r="W8" s="13" t="str">
        <x:v>https://extension.illinois.edu/news-releases/use-native-prairie-plants-home-landscape</x:v>
      </x:c>
    </x:row>
    <x:row r="9">
      <x:c r="A9" s="13" t="str">
        <x:v>Cardinal Flower</x:v>
      </x:c>
      <x:c r="B9" s="13" t="str">
        <x:v>Lobelia cardinalis</x:v>
      </x:c>
      <x:c r="C9" s="13" t="str">
        <x:v>Flowers</x:v>
      </x:c>
      <x:c r="D9" s="13" t="str">
        <x:v>Rain Garden</x:v>
      </x:c>
      <x:c r="E9" s="13" t="str">
        <x:v>Red hummingbird flower</x:v>
      </x:c>
      <x:c r="F9" s="13" t="str">
        <x:v>Part shade–sun</x:v>
      </x:c>
      <x:c r="G9" s="13" t="str">
        <x:v>Moist–wet</x:v>
      </x:c>
      <x:c r="H9" s="13" t="str">
        <x:v>2–4 ft</x:v>
      </x:c>
      <x:c r="I9" s="13" t="str">
        <x:v>18–30 in</x:v>
      </x:c>
      <x:c r="J9" s="13" t="str">
        <x:v>Flowers Jul–Sep</x:v>
      </x:c>
      <x:c r="K9" s="13" t="str">
        <x:v>Short-lived clump / seedlings</x:v>
      </x:c>
      <x:c r="L9" s="13" t="str">
        <x:v>Moderate</x:v>
      </x:c>
      <x:c r="M9" s="13" t="str">
        <x:v>Plug or division for reliable residential establishment; seed for larger restoration areas.</x:v>
      </x:c>
      <x:c r="N9" s="13" t="str">
        <x:v>Apr–May; late Aug–Sep, finishing about six weeks before the first frost.</x:v>
      </x:c>
      <x:c r="O9" s="13" t="str"/>
      <x:c r="P9" s="13" t="str"/>
      <x:c r="Q9" s="13" t="str">
        <x:v>Swamp Milkweed, Blue Flag Iris, Great Blue Lobelia, Fox Sedge</x:v>
      </x:c>
      <x:c r="R9" s="13" t="str">
        <x:v>Use in a rain garden or low strip, not in a standard food bed.</x:v>
      </x:c>
      <x:c r="S9" s="13" t="str">
        <x:v>Leave some stems and seedheads through winter; divide or thin only when needed.</x:v>
      </x:c>
      <x:c r="T9" s="13" t="n">
        <x:v>7</x:v>
      </x:c>
      <x:c r="U9" s="13" t="str">
        <x:v>OBL</x:v>
      </x:c>
      <x:c r="V9" s="13" t="str">
        <x:v>https://universalfqa.org/view_database/80</x:v>
      </x:c>
      <x:c r="W9" s="13" t="str">
        <x:v>https://extension.illinois.edu/news-releases/use-native-prairie-plants-home-landscape</x:v>
      </x:c>
    </x:row>
    <x:row r="10">
      <x:c r="A10" s="13" t="str">
        <x:v>Celandine Poppy</x:v>
      </x:c>
      <x:c r="B10" s="13" t="str">
        <x:v>Stylophorum diphyllum</x:v>
      </x:c>
      <x:c r="C10" s="13" t="str">
        <x:v>Flowers</x:v>
      </x:c>
      <x:c r="D10" s="13" t="str">
        <x:v>Shade &amp; Groundcovers</x:v>
      </x:c>
      <x:c r="E10" s="13" t="str">
        <x:v>Long-blooming yellow shade flower</x:v>
      </x:c>
      <x:c r="F10" s="13" t="str">
        <x:v>Part shade–shade</x:v>
      </x:c>
      <x:c r="G10" s="13" t="str">
        <x:v>Medium–moist</x:v>
      </x:c>
      <x:c r="H10" s="13" t="str">
        <x:v>2–4 ft</x:v>
      </x:c>
      <x:c r="I10" s="13" t="str">
        <x:v>18–30 in</x:v>
      </x:c>
      <x:c r="J10" s="13" t="str">
        <x:v>Flowers Apr–Jun</x:v>
      </x:c>
      <x:c r="K10" s="13" t="str">
        <x:v>Strong self-seeding</x:v>
      </x:c>
      <x:c r="L10" s="13" t="str">
        <x:v>Easy</x:v>
      </x:c>
      <x:c r="M10" s="13" t="str">
        <x:v>Plug or division for reliable residential establishment; seed for larger restoration areas.</x:v>
      </x:c>
      <x:c r="N10" s="13" t="str">
        <x:v>Apr–May; late Aug–Sep, finishing about six weeks before the first frost.</x:v>
      </x:c>
      <x:c r="O10" s="13" t="str"/>
      <x:c r="P10" s="13" t="str"/>
      <x:c r="Q10" s="13" t="str">
        <x:v>Wild Ginger, Pennsylvania Sedge, Woodland Phlox, Prairie Alumroot</x:v>
      </x:c>
      <x:c r="R10" s="13" t="str">
        <x:v>Use as living mulch beneath shrubs and trees; keep out of cultivated annual rows.</x:v>
      </x:c>
      <x:c r="S10" s="13" t="str">
        <x:v>Retain leaf litter; avoid deep mulch over crowns.</x:v>
      </x:c>
      <x:c r="T10" s="13" t="n">
        <x:v>10</x:v>
      </x:c>
      <x:c r="U10" s="13" t="str">
        <x:v>UPL</x:v>
      </x:c>
      <x:c r="V10" s="13" t="str">
        <x:v>https://universalfqa.org/view_database/80</x:v>
      </x:c>
      <x:c r="W10" s="13" t="str">
        <x:v>https://www.chicagobotanic.org/plant-information/smart-gardener/native-plants-home-gardens</x:v>
      </x:c>
    </x:row>
    <x:row r="11">
      <x:c r="A11" s="13" t="str">
        <x:v>Common Boneset</x:v>
      </x:c>
      <x:c r="B11" s="13" t="str">
        <x:v>Eupatorium perfoliatum</x:v>
      </x:c>
      <x:c r="C11" s="13" t="str">
        <x:v>Flowers</x:v>
      </x:c>
      <x:c r="D11" s="13" t="str">
        <x:v>Rain Garden</x:v>
      </x:c>
      <x:c r="E11" s="13" t="str">
        <x:v>White late-summer rain-garden flower</x:v>
      </x:c>
      <x:c r="F11" s="13" t="str">
        <x:v>Full sun–part shade</x:v>
      </x:c>
      <x:c r="G11" s="13" t="str">
        <x:v>Moist–wet</x:v>
      </x:c>
      <x:c r="H11" s="13" t="str">
        <x:v>4–7 ft</x:v>
      </x:c>
      <x:c r="I11" s="13" t="str">
        <x:v>2–4 ft</x:v>
      </x:c>
      <x:c r="J11" s="13" t="str">
        <x:v>Flowers Jul–Sep</x:v>
      </x:c>
      <x:c r="K11" s="13" t="str">
        <x:v>Moderate rhizomes</x:v>
      </x:c>
      <x:c r="L11" s="13" t="str">
        <x:v>Easy</x:v>
      </x:c>
      <x:c r="M11" s="13" t="str">
        <x:v>Plug or division for reliable residential establishment; seed for larger restoration areas.</x:v>
      </x:c>
      <x:c r="N11" s="13" t="str">
        <x:v>Apr–May; late Aug–Sep, finishing about six weeks before the first frost.</x:v>
      </x:c>
      <x:c r="O11" s="13" t="str"/>
      <x:c r="P11" s="13" t="str"/>
      <x:c r="Q11" s="13" t="str">
        <x:v>Swamp Milkweed, Blue Flag Iris, Great Blue Lobelia, Fox Sedge</x:v>
      </x:c>
      <x:c r="R11" s="13" t="str">
        <x:v>Use in a rain garden or low strip, not in a standard food bed.</x:v>
      </x:c>
      <x:c r="S11" s="13" t="str">
        <x:v>Leave some stems and seedheads through winter; divide or thin only when needed.</x:v>
      </x:c>
      <x:c r="T11" s="13" t="n">
        <x:v>4</x:v>
      </x:c>
      <x:c r="U11" s="13" t="str">
        <x:v>OBL</x:v>
      </x:c>
      <x:c r="V11" s="13" t="str">
        <x:v>https://universalfqa.org/view_database/80</x:v>
      </x:c>
      <x:c r="W11" s="13" t="str">
        <x:v>https://extension.illinois.edu/news-releases/use-native-prairie-plants-home-landscape</x:v>
      </x:c>
    </x:row>
    <x:row r="12">
      <x:c r="A12" s="13" t="str">
        <x:v>Cream Wild Indigo</x:v>
      </x:c>
      <x:c r="B12" s="13" t="str">
        <x:v>Baptisia bracteata</x:v>
      </x:c>
      <x:c r="C12" s="13" t="str">
        <x:v>Flowers</x:v>
      </x:c>
      <x:c r="D12" s="13" t="str"/>
      <x:c r="E12" s="13" t="str">
        <x:v>Cream spring prairie flower</x:v>
      </x:c>
      <x:c r="F12" s="13" t="str">
        <x:v>Full sun</x:v>
      </x:c>
      <x:c r="G12" s="13" t="str">
        <x:v>Dry</x:v>
      </x:c>
      <x:c r="H12" s="13" t="str">
        <x:v>2–4 ft</x:v>
      </x:c>
      <x:c r="I12" s="13" t="str">
        <x:v>18–30 in</x:v>
      </x:c>
      <x:c r="J12" s="13" t="str">
        <x:v>Flowers May–Jun</x:v>
      </x:c>
      <x:c r="K12" s="13" t="str">
        <x:v>Clumping taproot</x:v>
      </x:c>
      <x:c r="L12" s="13" t="str">
        <x:v>Advanced</x:v>
      </x:c>
      <x:c r="M12" s="13" t="str">
        <x:v>Plug or division for reliable residential establishment; seed for larger restoration areas.</x:v>
      </x:c>
      <x:c r="N12" s="13" t="str">
        <x:v>Apr–May; late Aug–Sep, finishing about six weeks before the first frost.</x:v>
      </x:c>
      <x:c r="O12" s="13" t="str"/>
      <x:c r="P12" s="13" t="str"/>
      <x:c r="Q12" s="13" t="str">
        <x:v>Butterfly Weed, Purple Prairie Clover, Prairie Dropseed, Little Bluestem</x:v>
      </x:c>
      <x:c r="R12" s="13" t="str">
        <x:v>Good low-water border near herbs, onions, and raised beds; keep tall plants from shading crops.</x:v>
      </x:c>
      <x:c r="S12" s="13" t="str">
        <x:v>Leave some stems and seedheads through winter; divide or thin only when needed.</x:v>
      </x:c>
      <x:c r="T12" s="13" t="n">
        <x:v>10</x:v>
      </x:c>
      <x:c r="U12" s="13" t="str">
        <x:v>UPL</x:v>
      </x:c>
      <x:c r="V12" s="13" t="str">
        <x:v>https://universalfqa.org/view_database/80</x:v>
      </x:c>
      <x:c r="W12" s="13" t="str">
        <x:v>https://extension.illinois.edu/news-releases/use-native-prairie-plants-home-landscape</x:v>
      </x:c>
    </x:row>
    <x:row r="13">
      <x:c r="A13" s="13" t="str">
        <x:v>Culver's Root</x:v>
      </x:c>
      <x:c r="B13" s="13" t="str">
        <x:v>Veronicastrum virginicum</x:v>
      </x:c>
      <x:c r="C13" s="13" t="str">
        <x:v>Flowers</x:v>
      </x:c>
      <x:c r="D13" s="13" t="str">
        <x:v>Rain Garden</x:v>
      </x:c>
      <x:c r="E13" s="13" t="str">
        <x:v>Tall vertical summer accent</x:v>
      </x:c>
      <x:c r="F13" s="13" t="str">
        <x:v>Full sun–part shade</x:v>
      </x:c>
      <x:c r="G13" s="13" t="str">
        <x:v>Medium–moist</x:v>
      </x:c>
      <x:c r="H13" s="13" t="str">
        <x:v>4–7 ft</x:v>
      </x:c>
      <x:c r="I13" s="13" t="str">
        <x:v>2–4 ft</x:v>
      </x:c>
      <x:c r="J13" s="13" t="str">
        <x:v>Flowers Jul–Aug</x:v>
      </x:c>
      <x:c r="K13" s="13" t="str">
        <x:v>Clumping</x:v>
      </x:c>
      <x:c r="L13" s="13" t="str">
        <x:v>Easy</x:v>
      </x:c>
      <x:c r="M13" s="13" t="str">
        <x:v>Plug or division for reliable residential establishment; seed for larger restoration areas.</x:v>
      </x:c>
      <x:c r="N13" s="13" t="str">
        <x:v>Apr–May; late Aug–Sep, finishing about six weeks before the first frost.</x:v>
      </x:c>
      <x:c r="O13" s="13" t="str"/>
      <x:c r="P13" s="13" t="str"/>
      <x:c r="Q13" s="13" t="str">
        <x:v>Sweet Black-Eyed Susan, Switchgrass, Stiff Goldenrod, Prairie Ironweed</x:v>
      </x:c>
      <x:c r="R13" s="13" t="str">
        <x:v>Keep north or west of crops; tall growth will shade vegetables.</x:v>
      </x:c>
      <x:c r="S13" s="13" t="str">
        <x:v>Leave some stems and seedheads through winter; divide or thin only when needed.</x:v>
      </x:c>
      <x:c r="T13" s="13" t="n">
        <x:v>8</x:v>
      </x:c>
      <x:c r="U13" s="13" t="str">
        <x:v>FAC</x:v>
      </x:c>
      <x:c r="V13" s="13" t="str">
        <x:v>https://universalfqa.org/view_database/80</x:v>
      </x:c>
      <x:c r="W13" s="13" t="str">
        <x:v>https://extension.illinois.edu/news-releases/use-native-prairie-plants-home-landscape</x:v>
      </x:c>
    </x:row>
    <x:row r="14">
      <x:c r="A14" s="13" t="str">
        <x:v>Dense Blazing Star</x:v>
      </x:c>
      <x:c r="B14" s="13" t="str">
        <x:v>Liatris spicata</x:v>
      </x:c>
      <x:c r="C14" s="13" t="str">
        <x:v>Flowers</x:v>
      </x:c>
      <x:c r="D14" s="13" t="str">
        <x:v>Rain Garden</x:v>
      </x:c>
      <x:c r="E14" s="13" t="str">
        <x:v>Moist-soil blazing star</x:v>
      </x:c>
      <x:c r="F14" s="13" t="str">
        <x:v>Full sun</x:v>
      </x:c>
      <x:c r="G14" s="13" t="str">
        <x:v>Medium–moist</x:v>
      </x:c>
      <x:c r="H14" s="13" t="str">
        <x:v>2–4 ft</x:v>
      </x:c>
      <x:c r="I14" s="13" t="str">
        <x:v>18–30 in</x:v>
      </x:c>
      <x:c r="J14" s="13" t="str">
        <x:v>Flowers Jul–Aug</x:v>
      </x:c>
      <x:c r="K14" s="13" t="str">
        <x:v>Clumping corm</x:v>
      </x:c>
      <x:c r="L14" s="13" t="str">
        <x:v>Easy</x:v>
      </x:c>
      <x:c r="M14" s="13" t="str">
        <x:v>Plug or division for reliable residential establishment; seed for larger restoration areas.</x:v>
      </x:c>
      <x:c r="N14" s="13" t="str">
        <x:v>Apr–May; late Aug–Sep, finishing about six weeks before the first frost.</x:v>
      </x:c>
      <x:c r="O14" s="13" t="str"/>
      <x:c r="P14" s="13" t="str"/>
      <x:c r="Q14" s="13" t="str">
        <x:v>Swamp Milkweed, Blue Flag Iris, Great Blue Lobelia, Fox Sedge</x:v>
      </x:c>
      <x:c r="R14" s="13" t="str">
        <x:v>Use in a rain garden or low strip, not in a standard food bed.</x:v>
      </x:c>
      <x:c r="S14" s="13" t="str">
        <x:v>Leave some stems and seedheads through winter; divide or thin only when needed.</x:v>
      </x:c>
      <x:c r="T14" s="13" t="n">
        <x:v>7</x:v>
      </x:c>
      <x:c r="U14" s="13" t="str">
        <x:v>FAC</x:v>
      </x:c>
      <x:c r="V14" s="13" t="str">
        <x:v>https://universalfqa.org/view_database/80</x:v>
      </x:c>
      <x:c r="W14" s="13" t="str">
        <x:v>https://extension.illinois.edu/news-releases/use-native-prairie-plants-home-landscape</x:v>
      </x:c>
    </x:row>
    <x:row r="15">
      <x:c r="A15" s="13" t="str">
        <x:v>Eastern Redbud</x:v>
      </x:c>
      <x:c r="B15" s="13" t="str">
        <x:v>Cercis canadensis</x:v>
      </x:c>
      <x:c r="C15" s="13" t="str">
        <x:v>Flowers</x:v>
      </x:c>
      <x:c r="D15" s="13" t="str">
        <x:v>Trees</x:v>
      </x:c>
      <x:c r="E15" s="13" t="str">
        <x:v>Early pink-flowering small tree</x:v>
      </x:c>
      <x:c r="F15" s="13" t="str">
        <x:v>Part shade–sun</x:v>
      </x:c>
      <x:c r="G15" s="13" t="str">
        <x:v>Medium</x:v>
      </x:c>
      <x:c r="H15" s="13" t="str">
        <x:v>12–25 ft</x:v>
      </x:c>
      <x:c r="I15" s="13" t="str">
        <x:v>12–20 ft</x:v>
      </x:c>
      <x:c r="J15" s="13" t="str">
        <x:v>Flowers Apr–May</x:v>
      </x:c>
      <x:c r="K15" s="13" t="str">
        <x:v>Small tree</x:v>
      </x:c>
      <x:c r="L15" s="13" t="str">
        <x:v>Easy</x:v>
      </x:c>
      <x:c r="M15" s="13" t="str">
        <x:v>Container or balled-and-burlapped; bare-root in early spring.</x:v>
      </x:c>
      <x:c r="N15" s="13" t="str">
        <x:v>Early Apr–May after soil thaws and drains; Sep–mid Oct for container/B&amp;B. Bare-root: early spring.</x:v>
      </x:c>
      <x:c r="O15" s="13" t="str"/>
      <x:c r="P15" s="13" t="str"/>
      <x:c r="Q15" s="13" t="str">
        <x:v>Red Columbine, Spotted Crane's Bill, Virginia Bluebells, Wild Ginger</x:v>
      </x:c>
      <x:c r="R15" s="13" t="str">
        <x:v>Use under fruiting shrubs and trees; not suitable for hot vegetable beds.</x:v>
      </x:c>
      <x:c r="S15" s="13" t="str">
        <x:v>Confirm overhead and underground clearance before planting; keep large trees north or west of food beds to reduce shade.</x:v>
      </x:c>
      <x:c r="T15" s="13" t="n">
        <x:v>5</x:v>
      </x:c>
      <x:c r="U15" s="13" t="str">
        <x:v>FACU</x:v>
      </x:c>
      <x:c r="V15" s="13" t="str">
        <x:v>https://universalfqa.org/view_database/80</x:v>
      </x:c>
      <x:c r="W15" s="13" t="str">
        <x:v>https://www.chicagobotanic.org/plant-information/smart-gardener/native-woodies-sun-and-shade</x:v>
      </x:c>
    </x:row>
    <x:row r="16">
      <x:c r="A16" s="13" t="str">
        <x:v>Fall Sneezeweed</x:v>
      </x:c>
      <x:c r="B16" s="13" t="str">
        <x:v>Helenium autumnale</x:v>
      </x:c>
      <x:c r="C16" s="13" t="str">
        <x:v>Flowers</x:v>
      </x:c>
      <x:c r="D16" s="13" t="str">
        <x:v>Rain Garden</x:v>
      </x:c>
      <x:c r="E16" s="13" t="str">
        <x:v>Late yellow flower for moist soil</x:v>
      </x:c>
      <x:c r="F16" s="13" t="str">
        <x:v>Full sun</x:v>
      </x:c>
      <x:c r="G16" s="13" t="str">
        <x:v>Medium–moist</x:v>
      </x:c>
      <x:c r="H16" s="13" t="str">
        <x:v>4–7 ft</x:v>
      </x:c>
      <x:c r="I16" s="13" t="str">
        <x:v>2–4 ft</x:v>
      </x:c>
      <x:c r="J16" s="13" t="str">
        <x:v>Flowers Aug–Oct</x:v>
      </x:c>
      <x:c r="K16" s="13" t="str">
        <x:v>Clumping</x:v>
      </x:c>
      <x:c r="L16" s="13" t="str">
        <x:v>Easy</x:v>
      </x:c>
      <x:c r="M16" s="13" t="str">
        <x:v>Plug or division for reliable residential establishment; seed for larger restoration areas.</x:v>
      </x:c>
      <x:c r="N16" s="13" t="str">
        <x:v>Apr–May; late Aug–Sep, finishing about six weeks before the first frost.</x:v>
      </x:c>
      <x:c r="O16" s="13" t="str"/>
      <x:c r="P16" s="13" t="str"/>
      <x:c r="Q16" s="13" t="str">
        <x:v>Swamp Milkweed, Blue Flag Iris, Great Blue Lobelia, Fox Sedge</x:v>
      </x:c>
      <x:c r="R16" s="13" t="str">
        <x:v>Use in a rain garden or low strip, not in a standard food bed.</x:v>
      </x:c>
      <x:c r="S16" s="13" t="str">
        <x:v>Leave some stems and seedheads through winter; divide or thin only when needed.</x:v>
      </x:c>
      <x:c r="T16" s="13" t="n">
        <x:v>5</x:v>
      </x:c>
      <x:c r="U16" s="13" t="str">
        <x:v>FACW</x:v>
      </x:c>
      <x:c r="V16" s="13" t="str">
        <x:v>https://universalfqa.org/view_database/80</x:v>
      </x:c>
      <x:c r="W16" s="13" t="str">
        <x:v>https://extension.illinois.edu/news-releases/use-native-prairie-plants-home-landscape</x:v>
      </x:c>
    </x:row>
    <x:row r="17">
      <x:c r="A17" s="13" t="str">
        <x:v>Foxglove Beardtongue</x:v>
      </x:c>
      <x:c r="B17" s="13" t="str">
        <x:v>Penstemon digitalis</x:v>
      </x:c>
      <x:c r="C17" s="13" t="str">
        <x:v>Flowers</x:v>
      </x:c>
      <x:c r="D17" s="13" t="str"/>
      <x:c r="E17" s="13" t="str">
        <x:v>Early-season pollinator flower</x:v>
      </x:c>
      <x:c r="F17" s="13" t="str">
        <x:v>Full sun–part shade</x:v>
      </x:c>
      <x:c r="G17" s="13" t="str">
        <x:v>Medium</x:v>
      </x:c>
      <x:c r="H17" s="13" t="str">
        <x:v>2–4 ft</x:v>
      </x:c>
      <x:c r="I17" s="13" t="str">
        <x:v>18–30 in</x:v>
      </x:c>
      <x:c r="J17" s="13" t="str">
        <x:v>Flowers May–Jun</x:v>
      </x:c>
      <x:c r="K17" s="13" t="str">
        <x:v>Clumping / self-seeding</x:v>
      </x:c>
      <x:c r="L17" s="13" t="str">
        <x:v>Easy</x:v>
      </x:c>
      <x:c r="M17" s="13" t="str">
        <x:v>Plug or division for reliable residential establishment; seed for larger restoration areas.</x:v>
      </x:c>
      <x:c r="N17" s="13" t="str">
        <x:v>Apr–May; late Aug–Sep, finishing about six weeks before the first frost.</x:v>
      </x:c>
      <x:c r="O17" s="13" t="str"/>
      <x:c r="P17" s="13" t="str"/>
      <x:c r="Q17" s="13" t="str">
        <x:v>Wild Bergamot, Virginia Mountain Mint, Nodding Onion, Golden Alexanders</x:v>
      </x:c>
      <x:c r="R17" s="13" t="str">
        <x:v>Good border near tomatoes, peppers, squash, cucumbers, beans, and herbs; attracts pollinators and beneficial insects.</x:v>
      </x:c>
      <x:c r="S17" s="13" t="str">
        <x:v>Leave some stems and seedheads through winter; divide or thin only when needed.</x:v>
      </x:c>
      <x:c r="T17" s="13" t="n">
        <x:v>4</x:v>
      </x:c>
      <x:c r="U17" s="13" t="str">
        <x:v>FAC</x:v>
      </x:c>
      <x:c r="V17" s="13" t="str">
        <x:v>https://universalfqa.org/view_database/80</x:v>
      </x:c>
      <x:c r="W17" s="13" t="str">
        <x:v>https://extension.illinois.edu/news-releases/use-native-prairie-plants-home-landscape</x:v>
      </x:c>
    </x:row>
    <x:row r="18">
      <x:c r="A18" s="13" t="str">
        <x:v>Golden Ragwort</x:v>
      </x:c>
      <x:c r="B18" s="13" t="str">
        <x:v>Packera aurea</x:v>
      </x:c>
      <x:c r="C18" s="13" t="str">
        <x:v>Flowers</x:v>
      </x:c>
      <x:c r="D18" s="13" t="str">
        <x:v>Shade &amp; Groundcovers, Rain Garden</x:v>
      </x:c>
      <x:c r="E18" s="13" t="str">
        <x:v>Fast evergreen-ish groundcover for moist shade</x:v>
      </x:c>
      <x:c r="F18" s="13" t="str">
        <x:v>Part shade–sun</x:v>
      </x:c>
      <x:c r="G18" s="13" t="str">
        <x:v>Medium–moist</x:v>
      </x:c>
      <x:c r="H18" s="13" t="str">
        <x:v>1–2 ft</x:v>
      </x:c>
      <x:c r="I18" s="13" t="str">
        <x:v>12–18 in</x:v>
      </x:c>
      <x:c r="J18" s="13" t="str">
        <x:v>Flowers Apr–Jun</x:v>
      </x:c>
      <x:c r="K18" s="13" t="str">
        <x:v>Strong rhizomes / seedlings</x:v>
      </x:c>
      <x:c r="L18" s="13" t="str">
        <x:v>Easy</x:v>
      </x:c>
      <x:c r="M18" s="13" t="str">
        <x:v>Plug or division for reliable residential establishment; seed for larger restoration areas.</x:v>
      </x:c>
      <x:c r="N18" s="13" t="str">
        <x:v>Apr–May; late Aug–Sep, finishing about six weeks before the first frost.</x:v>
      </x:c>
      <x:c r="O18" s="13" t="str"/>
      <x:c r="P18" s="13" t="str"/>
      <x:c r="Q18" s="13" t="str">
        <x:v>Wild Ginger, Pennsylvania Sedge, Woodland Phlox, Prairie Alumroot</x:v>
      </x:c>
      <x:c r="R18" s="13" t="str">
        <x:v>Use as living mulch beneath shrubs and trees; keep out of cultivated annual rows.</x:v>
      </x:c>
      <x:c r="S18" s="13" t="str">
        <x:v>Retain leaf litter; avoid deep mulch over crowns.</x:v>
      </x:c>
      <x:c r="T18" s="13" t="n">
        <x:v>8</x:v>
      </x:c>
      <x:c r="U18" s="13" t="str">
        <x:v>FACW</x:v>
      </x:c>
      <x:c r="V18" s="13" t="str">
        <x:v>https://universalfqa.org/view_database/80</x:v>
      </x:c>
      <x:c r="W18" s="13" t="str">
        <x:v>https://www.chicagobotanic.org/plant-information/smart-gardener/native-plants-home-gardens</x:v>
      </x:c>
    </x:row>
    <x:row r="19">
      <x:c r="A19" s="13" t="str">
        <x:v>Gray-Headed Coneflower</x:v>
      </x:c>
      <x:c r="B19" s="13" t="str">
        <x:v>Ratibida pinnata</x:v>
      </x:c>
      <x:c r="C19" s="13" t="str">
        <x:v>Flowers</x:v>
      </x:c>
      <x:c r="D19" s="13" t="str"/>
      <x:c r="E19" s="13" t="str">
        <x:v>Tall airy summer coneflower</x:v>
      </x:c>
      <x:c r="F19" s="13" t="str">
        <x:v>Full sun</x:v>
      </x:c>
      <x:c r="G19" s="13" t="str">
        <x:v>Dry–medium</x:v>
      </x:c>
      <x:c r="H19" s="13" t="str">
        <x:v>4–7 ft</x:v>
      </x:c>
      <x:c r="I19" s="13" t="str">
        <x:v>2–4 ft</x:v>
      </x:c>
      <x:c r="J19" s="13" t="str">
        <x:v>Flowers Jul–Sep</x:v>
      </x:c>
      <x:c r="K19" s="13" t="str">
        <x:v>Clumping / self-seeding</x:v>
      </x:c>
      <x:c r="L19" s="13" t="str">
        <x:v>Easy</x:v>
      </x:c>
      <x:c r="M19" s="13" t="str">
        <x:v>Plug or division for reliable residential establishment; seed for larger restoration areas.</x:v>
      </x:c>
      <x:c r="N19" s="13" t="str">
        <x:v>Apr–May; late Aug–Sep, finishing about six weeks before the first frost.</x:v>
      </x:c>
      <x:c r="O19" s="13" t="str"/>
      <x:c r="P19" s="13" t="str"/>
      <x:c r="Q19" s="13" t="str">
        <x:v>Culver's Root, Sweet Black-Eyed Susan, Switchgrass, Stiff Goldenrod</x:v>
      </x:c>
      <x:c r="R19" s="13" t="str">
        <x:v>Keep north or west of crops; tall growth will shade vegetables.</x:v>
      </x:c>
      <x:c r="S19" s="13" t="str">
        <x:v>Leave some stems and seedheads through winter; divide or thin only when needed.</x:v>
      </x:c>
      <x:c r="T19" s="13" t="n">
        <x:v>4</x:v>
      </x:c>
      <x:c r="U19" s="13" t="str">
        <x:v>UPL</x:v>
      </x:c>
      <x:c r="V19" s="13" t="str">
        <x:v>https://universalfqa.org/view_database/80</x:v>
      </x:c>
      <x:c r="W19" s="13" t="str">
        <x:v>https://extension.illinois.edu/news-releases/use-native-prairie-plants-home-landscape</x:v>
      </x:c>
    </x:row>
    <x:row r="20">
      <x:c r="A20" s="13" t="str">
        <x:v>Great Blue Lobelia</x:v>
      </x:c>
      <x:c r="B20" s="13" t="str">
        <x:v>Lobelia siphilitica</x:v>
      </x:c>
      <x:c r="C20" s="13" t="str">
        <x:v>Flowers</x:v>
      </x:c>
      <x:c r="D20" s="13" t="str">
        <x:v>Rain Garden</x:v>
      </x:c>
      <x:c r="E20" s="13" t="str">
        <x:v>Blue late-summer moist-soil flower</x:v>
      </x:c>
      <x:c r="F20" s="13" t="str">
        <x:v>Full sun–part shade</x:v>
      </x:c>
      <x:c r="G20" s="13" t="str">
        <x:v>Moist</x:v>
      </x:c>
      <x:c r="H20" s="13" t="str">
        <x:v>2–4 ft</x:v>
      </x:c>
      <x:c r="I20" s="13" t="str">
        <x:v>18–30 in</x:v>
      </x:c>
      <x:c r="J20" s="13" t="str">
        <x:v>Flowers Jul–Sep</x:v>
      </x:c>
      <x:c r="K20" s="13" t="str">
        <x:v>Clumping / self-seeding</x:v>
      </x:c>
      <x:c r="L20" s="13" t="str">
        <x:v>Easy</x:v>
      </x:c>
      <x:c r="M20" s="13" t="str">
        <x:v>Plug or division for reliable residential establishment; seed for larger restoration areas.</x:v>
      </x:c>
      <x:c r="N20" s="13" t="str">
        <x:v>Apr–May; late Aug–Sep, finishing about six weeks before the first frost.</x:v>
      </x:c>
      <x:c r="O20" s="13" t="str"/>
      <x:c r="P20" s="13" t="str"/>
      <x:c r="Q20" s="13" t="str">
        <x:v>Swamp Milkweed, Blue Flag Iris, Fox Sedge, New England Aster</x:v>
      </x:c>
      <x:c r="R20" s="13" t="str">
        <x:v>Use in a rain garden or low strip, not in a standard food bed.</x:v>
      </x:c>
      <x:c r="S20" s="13" t="str">
        <x:v>Leave some stems and seedheads through winter; divide or thin only when needed.</x:v>
      </x:c>
      <x:c r="T20" s="13" t="n">
        <x:v>4</x:v>
      </x:c>
      <x:c r="U20" s="13" t="str">
        <x:v>OBL</x:v>
      </x:c>
      <x:c r="V20" s="13" t="str">
        <x:v>https://universalfqa.org/view_database/80</x:v>
      </x:c>
      <x:c r="W20" s="13" t="str">
        <x:v>https://extension.illinois.edu/news-releases/use-native-prairie-plants-home-landscape</x:v>
      </x:c>
    </x:row>
    <x:row r="21">
      <x:c r="A21" s="13" t="str">
        <x:v>Hairy Beardtongue</x:v>
      </x:c>
      <x:c r="B21" s="13" t="str">
        <x:v>Penstemon hirsutus</x:v>
      </x:c>
      <x:c r="C21" s="13" t="str">
        <x:v>Flowers</x:v>
      </x:c>
      <x:c r="D21" s="13" t="str"/>
      <x:c r="E21" s="13" t="str">
        <x:v>Compact dry-site beardtongue</x:v>
      </x:c>
      <x:c r="F21" s="13" t="str">
        <x:v>Full sun–part shade</x:v>
      </x:c>
      <x:c r="G21" s="13" t="str">
        <x:v>Dry–medium</x:v>
      </x:c>
      <x:c r="H21" s="13" t="str">
        <x:v>1–2 ft</x:v>
      </x:c>
      <x:c r="I21" s="13" t="str">
        <x:v>12–18 in</x:v>
      </x:c>
      <x:c r="J21" s="13" t="str">
        <x:v>Flowers May–Jun</x:v>
      </x:c>
      <x:c r="K21" s="13" t="str">
        <x:v>Clumping</x:v>
      </x:c>
      <x:c r="L21" s="13" t="str">
        <x:v>Easy</x:v>
      </x:c>
      <x:c r="M21" s="13" t="str">
        <x:v>Plug or division for reliable residential establishment; seed for larger restoration areas.</x:v>
      </x:c>
      <x:c r="N21" s="13" t="str">
        <x:v>Apr–May; late Aug–Sep, finishing about six weeks before the first frost.</x:v>
      </x:c>
      <x:c r="O21" s="13" t="str"/>
      <x:c r="P21" s="13" t="str"/>
      <x:c r="Q21" s="13" t="str">
        <x:v>Butterfly Weed, Purple Prairie Clover, Prairie Dropseed, Little Bluestem</x:v>
      </x:c>
      <x:c r="R21" s="13" t="str">
        <x:v>Good low-water border near herbs, onions, and raised beds; keep tall plants from shading crops.</x:v>
      </x:c>
      <x:c r="S21" s="13" t="str">
        <x:v>Leave some stems and seedheads through winter; divide or thin only when needed.</x:v>
      </x:c>
      <x:c r="T21" s="13" t="n">
        <x:v>9</x:v>
      </x:c>
      <x:c r="U21" s="13" t="str">
        <x:v>UPL</x:v>
      </x:c>
      <x:c r="V21" s="13" t="str">
        <x:v>https://universalfqa.org/view_database/80</x:v>
      </x:c>
      <x:c r="W21" s="13" t="str">
        <x:v>https://extension.illinois.edu/news-releases/use-native-prairie-plants-home-landscape</x:v>
      </x:c>
    </x:row>
    <x:row r="22">
      <x:c r="A22" s="13" t="str">
        <x:v>Lance Leaf Tickseed</x:v>
      </x:c>
      <x:c r="B22" s="13" t="str">
        <x:v>Coreopsis lanceolata</x:v>
      </x:c>
      <x:c r="C22" s="13" t="str">
        <x:v>Flowers</x:v>
      </x:c>
      <x:c r="D22" s="13" t="str"/>
      <x:c r="E22" s="13" t="str">
        <x:v>Early summer yellow flower</x:v>
      </x:c>
      <x:c r="F22" s="13" t="str">
        <x:v>Full sun</x:v>
      </x:c>
      <x:c r="G22" s="13" t="str">
        <x:v>Dry–medium</x:v>
      </x:c>
      <x:c r="H22" s="13" t="str">
        <x:v>2–4 ft</x:v>
      </x:c>
      <x:c r="I22" s="13" t="str">
        <x:v>18–30 in</x:v>
      </x:c>
      <x:c r="J22" s="13" t="str">
        <x:v>Flowers May–Jul</x:v>
      </x:c>
      <x:c r="K22" s="13" t="str">
        <x:v>Moderate self-seeding</x:v>
      </x:c>
      <x:c r="L22" s="13" t="str">
        <x:v>Easy</x:v>
      </x:c>
      <x:c r="M22" s="13" t="str">
        <x:v>Plug or division for reliable residential establishment; seed for larger restoration areas.</x:v>
      </x:c>
      <x:c r="N22" s="13" t="str">
        <x:v>Apr–May; late Aug–Sep, finishing about six weeks before the first frost.</x:v>
      </x:c>
      <x:c r="O22" s="13" t="str"/>
      <x:c r="P22" s="13" t="str"/>
      <x:c r="Q22" s="13" t="str">
        <x:v>Butterfly Weed, Purple Prairie Clover, Prairie Dropseed, Little Bluestem</x:v>
      </x:c>
      <x:c r="R22" s="13" t="str">
        <x:v>Good low-water border near herbs, onions, and raised beds; keep tall plants from shading crops.</x:v>
      </x:c>
      <x:c r="S22" s="13" t="str">
        <x:v>Leave some stems and seedheads through winter; divide or thin only when needed.</x:v>
      </x:c>
      <x:c r="T22" s="13" t="n">
        <x:v>8</x:v>
      </x:c>
      <x:c r="U22" s="13" t="str">
        <x:v>FACU</x:v>
      </x:c>
      <x:c r="V22" s="13" t="str">
        <x:v>https://universalfqa.org/view_database/80</x:v>
      </x:c>
      <x:c r="W22" s="13" t="str">
        <x:v>https://extension.illinois.edu/news-releases/use-native-prairie-plants-home-landscape</x:v>
      </x:c>
    </x:row>
    <x:row r="23">
      <x:c r="A23" s="13" t="str">
        <x:v>Leadplant</x:v>
      </x:c>
      <x:c r="B23" s="13" t="str">
        <x:v>Amorpha canescens</x:v>
      </x:c>
      <x:c r="C23" s="13" t="str">
        <x:v>Flowers</x:v>
      </x:c>
      <x:c r="D23" s="13" t="str">
        <x:v>Shrubs &amp; Vines</x:v>
      </x:c>
      <x:c r="E23" s="13" t="str">
        <x:v>Low nitrogen-fixing prairie subshrub</x:v>
      </x:c>
      <x:c r="F23" s="13" t="str">
        <x:v>Full sun</x:v>
      </x:c>
      <x:c r="G23" s="13" t="str">
        <x:v>Dry</x:v>
      </x:c>
      <x:c r="H23" s="13" t="str">
        <x:v>3–6 ft</x:v>
      </x:c>
      <x:c r="I23" s="13" t="str">
        <x:v>3–6 ft</x:v>
      </x:c>
      <x:c r="J23" s="13" t="str">
        <x:v>Flowers Jun–Jul</x:v>
      </x:c>
      <x:c r="K23" s="13" t="str">
        <x:v>Deep-rooted clump</x:v>
      </x:c>
      <x:c r="L23" s="13" t="str">
        <x:v>Moderate</x:v>
      </x:c>
      <x:c r="M23" s="13" t="str">
        <x:v>Container or balled-and-burlapped; bare-root in early spring.</x:v>
      </x:c>
      <x:c r="N23" s="13" t="str">
        <x:v>Early Apr–May after soil thaws and drains; Sep–mid Oct for container/B&amp;B. Bare-root: early spring.</x:v>
      </x:c>
      <x:c r="O23" s="13" t="str"/>
      <x:c r="P23" s="13" t="str"/>
      <x:c r="Q23" s="13" t="str">
        <x:v>Ninebark, Fragrant Sumac, Shrubby St. John's Wort, Little Bluestem</x:v>
      </x:c>
      <x:c r="R23" s="13" t="str">
        <x:v>Use as a windbreak or edge; leave enough clearance for mature width.</x:v>
      </x:c>
      <x:c r="S23" s="13" t="str">
        <x:v>Leave some stems and seedheads through winter; divide or thin only when needed.</x:v>
      </x:c>
      <x:c r="T23" s="13" t="n">
        <x:v>10</x:v>
      </x:c>
      <x:c r="U23" s="13" t="str">
        <x:v>UPL</x:v>
      </x:c>
      <x:c r="V23" s="13" t="str">
        <x:v>https://universalfqa.org/view_database/80</x:v>
      </x:c>
      <x:c r="W23" s="13" t="str">
        <x:v>https://extension.illinois.edu/news-releases/use-native-prairie-plants-home-landscape</x:v>
      </x:c>
    </x:row>
    <x:row r="24">
      <x:c r="A24" s="13" t="str">
        <x:v>Limber Honeysuckle</x:v>
      </x:c>
      <x:c r="B24" s="13" t="str">
        <x:v>Lonicera dioica</x:v>
      </x:c>
      <x:c r="C24" s="13" t="str">
        <x:v>Flowers</x:v>
      </x:c>
      <x:c r="D24" s="13" t="str">
        <x:v>Shrubs &amp; Vines</x:v>
      </x:c>
      <x:c r="E24" s="13" t="str">
        <x:v>Native honeysuckle for trellis</x:v>
      </x:c>
      <x:c r="F24" s="13" t="str">
        <x:v>Part shade–sun</x:v>
      </x:c>
      <x:c r="G24" s="13" t="str">
        <x:v>Medium</x:v>
      </x:c>
      <x:c r="H24" s="13" t="str">
        <x:v>10–30 ft vine</x:v>
      </x:c>
      <x:c r="I24" s="13" t="str">
        <x:v>Dedicated trellis</x:v>
      </x:c>
      <x:c r="J24" s="13" t="str">
        <x:v>Flowers May–Jun; red fruit later</x:v>
      </x:c>
      <x:c r="K24" s="13" t="str">
        <x:v>Twining vine</x:v>
      </x:c>
      <x:c r="L24" s="13" t="str">
        <x:v>Moderate</x:v>
      </x:c>
      <x:c r="M24" s="13" t="str">
        <x:v>Plug or container plant; provide the support and mature-space requirement before planting.</x:v>
      </x:c>
      <x:c r="N24" s="13" t="str">
        <x:v>Apr–May; late Aug–Sep, finishing about six weeks before the first frost.</x:v>
      </x:c>
      <x:c r="O24" s="13" t="str"/>
      <x:c r="P24" s="13" t="str"/>
      <x:c r="Q24" s="13" t="str">
        <x:v>Riverbank Grape, Groundnut, Wild Bergamot, Nodding Onion</x:v>
      </x:c>
      <x:c r="R24" s="13" t="str">
        <x:v>Use a dedicated trellis away from tomato cages, berry canes, and young trees.</x:v>
      </x:c>
      <x:c r="S24" s="13" t="str">
        <x:v>Provide mature width; prune for access and renewal rather than forcing it into a small space.</x:v>
      </x:c>
      <x:c r="T24" s="13" t="n">
        <x:v>10</x:v>
      </x:c>
      <x:c r="U24" s="13" t="str">
        <x:v>FACU</x:v>
      </x:c>
      <x:c r="V24" s="13" t="str">
        <x:v>https://universalfqa.org/view_database/80</x:v>
      </x:c>
      <x:c r="W24" s="13" t="str">
        <x:v>https://www.chicagobotanic.org/plant-information/smart-gardener/native-woodies-sun-and-shade</x:v>
      </x:c>
    </x:row>
    <x:row r="25">
      <x:c r="A25" s="13" t="str">
        <x:v>Little Bluestem</x:v>
      </x:c>
      <x:c r="B25" s="13" t="str">
        <x:v>Schizachyrium scoparium</x:v>
      </x:c>
      <x:c r="C25" s="13" t="str">
        <x:v>Flowers</x:v>
      </x:c>
      <x:c r="D25" s="13" t="str">
        <x:v>Grasses &amp; Sedges</x:v>
      </x:c>
      <x:c r="E25" s="13" t="str">
        <x:v>Four-season dry garden grass</x:v>
      </x:c>
      <x:c r="F25" s="13" t="str">
        <x:v>Full sun</x:v>
      </x:c>
      <x:c r="G25" s="13" t="str">
        <x:v>Dry–medium</x:v>
      </x:c>
      <x:c r="H25" s="13" t="str">
        <x:v>3–5 ft</x:v>
      </x:c>
      <x:c r="I25" s="13" t="str">
        <x:v>2–3 ft</x:v>
      </x:c>
      <x:c r="J25" s="13" t="str">
        <x:v>Seedheads Aug–winter</x:v>
      </x:c>
      <x:c r="K25" s="13" t="str">
        <x:v>Clumping / slight seeding</x:v>
      </x:c>
      <x:c r="L25" s="13" t="str">
        <x:v>Easy</x:v>
      </x:c>
      <x:c r="M25" s="13" t="str">
        <x:v>Plug for small gardens; seed for larger matrices and restorations.</x:v>
      </x:c>
      <x:c r="N25" s="13" t="str">
        <x:v>Plugs: Apr–May or late Aug–Sep. Seed: dormant sow after the first hard frost or use the species-specific protocol.</x:v>
      </x:c>
      <x:c r="O25" s="13" t="str"/>
      <x:c r="P25" s="13" t="str"/>
      <x:c r="Q25" s="13" t="str">
        <x:v>Butterfly Weed, Purple Prairie Clover, Prairie Dropseed, Aromatic Aster</x:v>
      </x:c>
      <x:c r="R25" s="13" t="str">
        <x:v>Good low-water border near herbs, onions, and raised beds; keep tall plants from shading crops.</x:v>
      </x:c>
      <x:c r="S25" s="13" t="str">
        <x:v>Leave standing through winter; cut back in early spring.</x:v>
      </x:c>
      <x:c r="T25" s="13" t="n">
        <x:v>5</x:v>
      </x:c>
      <x:c r="U25" s="13" t="str">
        <x:v>FACU</x:v>
      </x:c>
      <x:c r="V25" s="13" t="str">
        <x:v>https://universalfqa.org/view_database/80</x:v>
      </x:c>
      <x:c r="W25" s="13" t="str">
        <x:v>https://extension.illinois.edu/blogs/naturalist-notebook/2021-09-16-using-natives-home-landscape</x:v>
      </x:c>
    </x:row>
    <x:row r="26">
      <x:c r="A26" s="13" t="str">
        <x:v>New England Aster</x:v>
      </x:c>
      <x:c r="B26" s="13" t="str">
        <x:v>Symphyotrichum novae-angliae</x:v>
      </x:c>
      <x:c r="C26" s="13" t="str">
        <x:v>Flowers</x:v>
      </x:c>
      <x:c r="D26" s="13" t="str">
        <x:v>Rain Garden</x:v>
      </x:c>
      <x:c r="E26" s="13" t="str">
        <x:v>High-value fall pollinator flower</x:v>
      </x:c>
      <x:c r="F26" s="13" t="str">
        <x:v>Full sun</x:v>
      </x:c>
      <x:c r="G26" s="13" t="str">
        <x:v>Medium–moist</x:v>
      </x:c>
      <x:c r="H26" s="13" t="str">
        <x:v>4–7 ft</x:v>
      </x:c>
      <x:c r="I26" s="13" t="str">
        <x:v>2–4 ft</x:v>
      </x:c>
      <x:c r="J26" s="13" t="str">
        <x:v>Flowers Aug–Oct</x:v>
      </x:c>
      <x:c r="K26" s="13" t="str">
        <x:v>Moderate clump / seedlings</x:v>
      </x:c>
      <x:c r="L26" s="13" t="str">
        <x:v>Easy</x:v>
      </x:c>
      <x:c r="M26" s="13" t="str">
        <x:v>Plug or division for reliable residential establishment; seed for larger restoration areas.</x:v>
      </x:c>
      <x:c r="N26" s="13" t="str">
        <x:v>Apr–May; late Aug–Sep, finishing about six weeks before the first frost.</x:v>
      </x:c>
      <x:c r="O26" s="13" t="str"/>
      <x:c r="P26" s="13" t="str"/>
      <x:c r="Q26" s="13" t="str">
        <x:v>Swamp Milkweed, Blue Flag Iris, Great Blue Lobelia, Fox Sedge</x:v>
      </x:c>
      <x:c r="R26" s="13" t="str">
        <x:v>Use in a rain garden or low strip, not in a standard food bed.</x:v>
      </x:c>
      <x:c r="S26" s="13" t="str">
        <x:v>Leave some stems and seedheads through winter; divide or thin only when needed.</x:v>
      </x:c>
      <x:c r="T26" s="13" t="n">
        <x:v>3</x:v>
      </x:c>
      <x:c r="U26" s="13" t="str">
        <x:v>FACW</x:v>
      </x:c>
      <x:c r="V26" s="13" t="str">
        <x:v>https://universalfqa.org/view_database/80</x:v>
      </x:c>
      <x:c r="W26" s="13" t="str">
        <x:v>https://extension.illinois.edu/news-releases/use-native-prairie-plants-home-landscape</x:v>
      </x:c>
    </x:row>
    <x:row r="27">
      <x:c r="A27" s="13" t="str">
        <x:v>Pale Purple Coneflower</x:v>
      </x:c>
      <x:c r="B27" s="13" t="str">
        <x:v>Echinacea pallida</x:v>
      </x:c>
      <x:c r="C27" s="13" t="str">
        <x:v>Flowers</x:v>
      </x:c>
      <x:c r="D27" s="13" t="str"/>
      <x:c r="E27" s="13" t="str">
        <x:v>Dry prairie coneflower</x:v>
      </x:c>
      <x:c r="F27" s="13" t="str">
        <x:v>Full sun</x:v>
      </x:c>
      <x:c r="G27" s="13" t="str">
        <x:v>Dry–medium</x:v>
      </x:c>
      <x:c r="H27" s="13" t="str">
        <x:v>2–4 ft</x:v>
      </x:c>
      <x:c r="I27" s="13" t="str">
        <x:v>18–30 in</x:v>
      </x:c>
      <x:c r="J27" s="13" t="str">
        <x:v>Flowers Jun–Jul</x:v>
      </x:c>
      <x:c r="K27" s="13" t="str">
        <x:v>Clumping</x:v>
      </x:c>
      <x:c r="L27" s="13" t="str">
        <x:v>Easy</x:v>
      </x:c>
      <x:c r="M27" s="13" t="str">
        <x:v>Plug or division for reliable residential establishment; seed for larger restoration areas.</x:v>
      </x:c>
      <x:c r="N27" s="13" t="str">
        <x:v>Apr–May; late Aug–Sep, finishing about six weeks before the first frost.</x:v>
      </x:c>
      <x:c r="O27" s="13" t="str"/>
      <x:c r="P27" s="13" t="str"/>
      <x:c r="Q27" s="13" t="str">
        <x:v>Butterfly Weed, Purple Prairie Clover, Prairie Dropseed, Little Bluestem</x:v>
      </x:c>
      <x:c r="R27" s="13" t="str">
        <x:v>Good low-water border near herbs, onions, and raised beds; keep tall plants from shading crops.</x:v>
      </x:c>
      <x:c r="S27" s="13" t="str">
        <x:v>Leave some stems and seedheads through winter; divide or thin only when needed.</x:v>
      </x:c>
      <x:c r="T27" s="13" t="n">
        <x:v>10</x:v>
      </x:c>
      <x:c r="U27" s="13" t="str">
        <x:v>UPL</x:v>
      </x:c>
      <x:c r="V27" s="13" t="str">
        <x:v>https://universalfqa.org/view_database/80</x:v>
      </x:c>
      <x:c r="W27" s="13" t="str">
        <x:v>https://extension.illinois.edu/news-releases/use-native-prairie-plants-home-landscape</x:v>
      </x:c>
    </x:row>
    <x:row r="28">
      <x:c r="A28" s="13" t="str">
        <x:v>Prairie Alumroot</x:v>
      </x:c>
      <x:c r="B28" s="13" t="str">
        <x:v>Heuchera richardsonii</x:v>
      </x:c>
      <x:c r="C28" s="13" t="str">
        <x:v>Flowers</x:v>
      </x:c>
      <x:c r="D28" s="13" t="str">
        <x:v>Shade &amp; Groundcovers</x:v>
      </x:c>
      <x:c r="E28" s="13" t="str">
        <x:v>Low foliage mound and airy flowers</x:v>
      </x:c>
      <x:c r="F28" s="13" t="str">
        <x:v>Part shade–sun</x:v>
      </x:c>
      <x:c r="G28" s="13" t="str">
        <x:v>Dry–medium</x:v>
      </x:c>
      <x:c r="H28" s="13" t="str">
        <x:v>1–2 ft</x:v>
      </x:c>
      <x:c r="I28" s="13" t="str">
        <x:v>12–18 in</x:v>
      </x:c>
      <x:c r="J28" s="13" t="str">
        <x:v>Flowers May–Jul</x:v>
      </x:c>
      <x:c r="K28" s="13" t="str">
        <x:v>Clumping</x:v>
      </x:c>
      <x:c r="L28" s="13" t="str">
        <x:v>Easy</x:v>
      </x:c>
      <x:c r="M28" s="13" t="str">
        <x:v>Plug or division for reliable residential establishment; seed for larger restoration areas.</x:v>
      </x:c>
      <x:c r="N28" s="13" t="str">
        <x:v>Apr–May; late Aug–Sep, finishing about six weeks before the first frost.</x:v>
      </x:c>
      <x:c r="O28" s="13" t="str"/>
      <x:c r="P28" s="13" t="str"/>
      <x:c r="Q28" s="13" t="str">
        <x:v>Wild Ginger, Pennsylvania Sedge, Woodland Phlox, Christmas Fern</x:v>
      </x:c>
      <x:c r="R28" s="13" t="str">
        <x:v>Use as living mulch beneath shrubs and trees; keep out of cultivated annual rows.</x:v>
      </x:c>
      <x:c r="S28" s="13" t="str">
        <x:v>Retain leaf litter; avoid deep mulch over crowns.</x:v>
      </x:c>
      <x:c r="T28" s="13" t="n">
        <x:v>10</x:v>
      </x:c>
      <x:c r="U28" s="13" t="str">
        <x:v>FACU</x:v>
      </x:c>
      <x:c r="V28" s="13" t="str">
        <x:v>https://universalfqa.org/view_database/80</x:v>
      </x:c>
      <x:c r="W28" s="13" t="str">
        <x:v>https://www.chicagobotanic.org/plant-information/smart-gardener/native-plants-home-gardens</x:v>
      </x:c>
    </x:row>
    <x:row r="29">
      <x:c r="A29" s="13" t="str">
        <x:v>Prairie Dropseed</x:v>
      </x:c>
      <x:c r="B29" s="13" t="str">
        <x:v>Sporobolus heterolepis</x:v>
      </x:c>
      <x:c r="C29" s="13" t="str">
        <x:v>Flowers</x:v>
      </x:c>
      <x:c r="D29" s="13" t="str">
        <x:v>Grasses &amp; Sedges</x:v>
      </x:c>
      <x:c r="E29" s="13" t="str">
        <x:v>Fine-textured dry garden matrix grass</x:v>
      </x:c>
      <x:c r="F29" s="13" t="str">
        <x:v>Full sun</x:v>
      </x:c>
      <x:c r="G29" s="13" t="str">
        <x:v>Dry–medium</x:v>
      </x:c>
      <x:c r="H29" s="13" t="str">
        <x:v>3–5 ft</x:v>
      </x:c>
      <x:c r="I29" s="13" t="str">
        <x:v>2–3 ft</x:v>
      </x:c>
      <x:c r="J29" s="13" t="str">
        <x:v>Seedheads Aug–Oct</x:v>
      </x:c>
      <x:c r="K29" s="13" t="str">
        <x:v>Dense clump</x:v>
      </x:c>
      <x:c r="L29" s="13" t="str">
        <x:v>Easy</x:v>
      </x:c>
      <x:c r="M29" s="13" t="str">
        <x:v>Plug for small gardens; seed for larger matrices and restorations.</x:v>
      </x:c>
      <x:c r="N29" s="13" t="str">
        <x:v>Plugs: Apr–May or late Aug–Sep. Seed: dormant sow after the first hard frost or use the species-specific protocol.</x:v>
      </x:c>
      <x:c r="O29" s="13" t="str"/>
      <x:c r="P29" s="13" t="str"/>
      <x:c r="Q29" s="13" t="str">
        <x:v>Butterfly Weed, Purple Prairie Clover, Little Bluestem, Aromatic Aster</x:v>
      </x:c>
      <x:c r="R29" s="13" t="str">
        <x:v>Good low-water border near herbs, onions, and raised beds; keep tall plants from shading crops.</x:v>
      </x:c>
      <x:c r="S29" s="13" t="str">
        <x:v>Leave standing through winter; cut back in early spring.</x:v>
      </x:c>
      <x:c r="T29" s="13" t="n">
        <x:v>10</x:v>
      </x:c>
      <x:c r="U29" s="13" t="str">
        <x:v>FACU</x:v>
      </x:c>
      <x:c r="V29" s="13" t="str">
        <x:v>https://universalfqa.org/view_database/80</x:v>
      </x:c>
      <x:c r="W29" s="13" t="str">
        <x:v>https://extension.illinois.edu/blogs/naturalist-notebook/2021-09-16-using-natives-home-landscape</x:v>
      </x:c>
    </x:row>
    <x:row r="30">
      <x:c r="A30" s="13" t="str">
        <x:v>Prairie Ironweed</x:v>
      </x:c>
      <x:c r="B30" s="13" t="str">
        <x:v>Vernonia fasciculata</x:v>
      </x:c>
      <x:c r="C30" s="13" t="str">
        <x:v>Flowers</x:v>
      </x:c>
      <x:c r="D30" s="13" t="str">
        <x:v>Rain Garden</x:v>
      </x:c>
      <x:c r="E30" s="13" t="str">
        <x:v>Purple late-summer vertical accent</x:v>
      </x:c>
      <x:c r="F30" s="13" t="str">
        <x:v>Full sun</x:v>
      </x:c>
      <x:c r="G30" s="13" t="str">
        <x:v>Medium–moist</x:v>
      </x:c>
      <x:c r="H30" s="13" t="str">
        <x:v>4–7 ft</x:v>
      </x:c>
      <x:c r="I30" s="13" t="str">
        <x:v>2–4 ft</x:v>
      </x:c>
      <x:c r="J30" s="13" t="str">
        <x:v>Flowers Jul–Sep</x:v>
      </x:c>
      <x:c r="K30" s="13" t="str">
        <x:v>Clumping</x:v>
      </x:c>
      <x:c r="L30" s="13" t="str">
        <x:v>Easy</x:v>
      </x:c>
      <x:c r="M30" s="13" t="str">
        <x:v>Plug or division for reliable residential establishment; seed for larger restoration areas.</x:v>
      </x:c>
      <x:c r="N30" s="13" t="str">
        <x:v>Apr–May; late Aug–Sep, finishing about six weeks before the first frost.</x:v>
      </x:c>
      <x:c r="O30" s="13" t="str"/>
      <x:c r="P30" s="13" t="str"/>
      <x:c r="Q30" s="13" t="str">
        <x:v>Culver's Root, Sweet Black-Eyed Susan, Switchgrass, Stiff Goldenrod</x:v>
      </x:c>
      <x:c r="R30" s="13" t="str">
        <x:v>Keep north or west of crops; tall growth will shade vegetables.</x:v>
      </x:c>
      <x:c r="S30" s="13" t="str">
        <x:v>Leave some stems and seedheads through winter; divide or thin only when needed.</x:v>
      </x:c>
      <x:c r="T30" s="13" t="n">
        <x:v>8</x:v>
      </x:c>
      <x:c r="U30" s="13" t="str">
        <x:v>FACW</x:v>
      </x:c>
      <x:c r="V30" s="13" t="str">
        <x:v>https://universalfqa.org/view_database/80</x:v>
      </x:c>
      <x:c r="W30" s="13" t="str">
        <x:v>https://extension.illinois.edu/news-releases/use-native-prairie-plants-home-landscape</x:v>
      </x:c>
    </x:row>
    <x:row r="31">
      <x:c r="A31" s="13" t="str">
        <x:v>Prairie Milkweed</x:v>
      </x:c>
      <x:c r="B31" s="13" t="str">
        <x:v>Asclepias sullivantii</x:v>
      </x:c>
      <x:c r="C31" s="13" t="str">
        <x:v>Flowers</x:v>
      </x:c>
      <x:c r="D31" s="13" t="str"/>
      <x:c r="E31" s="13" t="str">
        <x:v>Showy monarch host for mesic prairie</x:v>
      </x:c>
      <x:c r="F31" s="13" t="str">
        <x:v>Full sun</x:v>
      </x:c>
      <x:c r="G31" s="13" t="str">
        <x:v>Medium–moist</x:v>
      </x:c>
      <x:c r="H31" s="13" t="str">
        <x:v>2–4 ft</x:v>
      </x:c>
      <x:c r="I31" s="13" t="str">
        <x:v>18–30 in</x:v>
      </x:c>
      <x:c r="J31" s="13" t="str">
        <x:v>Flowers Jun–Jul</x:v>
      </x:c>
      <x:c r="K31" s="13" t="str">
        <x:v>Moderate rhizomes</x:v>
      </x:c>
      <x:c r="L31" s="13" t="str">
        <x:v>Moderate</x:v>
      </x:c>
      <x:c r="M31" s="13" t="str">
        <x:v>Plug or division for reliable residential establishment; seed for larger restoration areas.</x:v>
      </x:c>
      <x:c r="N31" s="13" t="str">
        <x:v>Apr–May; late Aug–Sep, finishing about six weeks before the first frost.</x:v>
      </x:c>
      <x:c r="O31" s="13" t="str"/>
      <x:c r="P31" s="13" t="str"/>
      <x:c r="Q31" s="13" t="str">
        <x:v>Purple Coneflower, Wild Bergamot, Foxglove Beardtongue, Little Bluestem</x:v>
      </x:c>
      <x:c r="R31" s="13" t="str">
        <x:v>Use as a 2–4 ft pollinator strip beside vegetable beds.</x:v>
      </x:c>
      <x:c r="S31" s="13" t="str">
        <x:v>Leave some stems and seedheads through winter; divide or thin only when needed.</x:v>
      </x:c>
      <x:c r="T31" s="13" t="n">
        <x:v>8</x:v>
      </x:c>
      <x:c r="U31" s="13" t="str">
        <x:v>FAC</x:v>
      </x:c>
      <x:c r="V31" s="13" t="str">
        <x:v>https://universalfqa.org/view_database/80</x:v>
      </x:c>
      <x:c r="W31" s="13" t="str">
        <x:v>https://extension.illinois.edu/news-releases/use-native-prairie-plants-home-landscape</x:v>
      </x:c>
    </x:row>
    <x:row r="32">
      <x:c r="A32" s="13" t="str">
        <x:v>Prairie Phlox</x:v>
      </x:c>
      <x:c r="B32" s="13" t="str">
        <x:v>Phlox pilosa</x:v>
      </x:c>
      <x:c r="C32" s="13" t="str">
        <x:v>Flowers</x:v>
      </x:c>
      <x:c r="D32" s="13" t="str"/>
      <x:c r="E32" s="13" t="str">
        <x:v>Pink early-summer prairie flower</x:v>
      </x:c>
      <x:c r="F32" s="13" t="str">
        <x:v>Full sun–part shade</x:v>
      </x:c>
      <x:c r="G32" s="13" t="str">
        <x:v>Dry–medium</x:v>
      </x:c>
      <x:c r="H32" s="13" t="str">
        <x:v>2–4 ft</x:v>
      </x:c>
      <x:c r="I32" s="13" t="str">
        <x:v>18–30 in</x:v>
      </x:c>
      <x:c r="J32" s="13" t="str">
        <x:v>Flowers May–Jul</x:v>
      </x:c>
      <x:c r="K32" s="13" t="str">
        <x:v>Moderate rhizomes</x:v>
      </x:c>
      <x:c r="L32" s="13" t="str">
        <x:v>Moderate</x:v>
      </x:c>
      <x:c r="M32" s="13" t="str">
        <x:v>Plug or division for reliable residential establishment; seed for larger restoration areas.</x:v>
      </x:c>
      <x:c r="N32" s="13" t="str">
        <x:v>Apr–May; late Aug–Sep, finishing about six weeks before the first frost.</x:v>
      </x:c>
      <x:c r="O32" s="13" t="str"/>
      <x:c r="P32" s="13" t="str"/>
      <x:c r="Q32" s="13" t="str">
        <x:v>Purple Coneflower, Wild Bergamot, Foxglove Beardtongue, Little Bluestem</x:v>
      </x:c>
      <x:c r="R32" s="13" t="str">
        <x:v>Use as a 2–4 ft pollinator strip beside vegetable beds.</x:v>
      </x:c>
      <x:c r="S32" s="13" t="str">
        <x:v>Leave some stems and seedheads through winter; divide or thin only when needed.</x:v>
      </x:c>
      <x:c r="T32" s="13" t="n">
        <x:v>8</x:v>
      </x:c>
      <x:c r="U32" s="13" t="str">
        <x:v>FACU</x:v>
      </x:c>
      <x:c r="V32" s="13" t="str">
        <x:v>https://universalfqa.org/view_database/80</x:v>
      </x:c>
      <x:c r="W32" s="13" t="str">
        <x:v>https://extension.illinois.edu/news-releases/use-native-prairie-plants-home-landscape</x:v>
      </x:c>
    </x:row>
    <x:row r="33">
      <x:c r="A33" s="13" t="str">
        <x:v>Prairie Smoke</x:v>
      </x:c>
      <x:c r="B33" s="13" t="str">
        <x:v>Geum triflorum</x:v>
      </x:c>
      <x:c r="C33" s="13" t="str">
        <x:v>Flowers</x:v>
      </x:c>
      <x:c r="D33" s="13" t="str"/>
      <x:c r="E33" s="13" t="str">
        <x:v>Low dry prairie spring flower</x:v>
      </x:c>
      <x:c r="F33" s="13" t="str">
        <x:v>Full sun</x:v>
      </x:c>
      <x:c r="G33" s="13" t="str">
        <x:v>Dry</x:v>
      </x:c>
      <x:c r="H33" s="13" t="str">
        <x:v>1–2 ft</x:v>
      </x:c>
      <x:c r="I33" s="13" t="str">
        <x:v>12–18 in</x:v>
      </x:c>
      <x:c r="J33" s="13" t="str">
        <x:v>Flowers Apr–Jun; ornamental seedheads</x:v>
      </x:c>
      <x:c r="K33" s="13" t="str">
        <x:v>Clumping</x:v>
      </x:c>
      <x:c r="L33" s="13" t="str">
        <x:v>Moderate</x:v>
      </x:c>
      <x:c r="M33" s="13" t="str">
        <x:v>Plug or division for reliable residential establishment; seed for larger restoration areas.</x:v>
      </x:c>
      <x:c r="N33" s="13" t="str">
        <x:v>Apr–May; late Aug–Sep, finishing about six weeks before the first frost.</x:v>
      </x:c>
      <x:c r="O33" s="13" t="str"/>
      <x:c r="P33" s="13" t="str"/>
      <x:c r="Q33" s="13" t="str">
        <x:v>Butterfly Weed, Purple Prairie Clover, Prairie Dropseed, Little Bluestem</x:v>
      </x:c>
      <x:c r="R33" s="13" t="str">
        <x:v>Good low-water border near herbs, onions, and raised beds; keep tall plants from shading crops.</x:v>
      </x:c>
      <x:c r="S33" s="13" t="str">
        <x:v>Leave some stems and seedheads through winter; divide or thin only when needed.</x:v>
      </x:c>
      <x:c r="T33" s="13" t="n">
        <x:v>10</x:v>
      </x:c>
      <x:c r="U33" s="13" t="str">
        <x:v>FACU</x:v>
      </x:c>
      <x:c r="V33" s="13" t="str">
        <x:v>https://universalfqa.org/view_database/80</x:v>
      </x:c>
      <x:c r="W33" s="13" t="str">
        <x:v>https://extension.illinois.edu/news-releases/use-native-prairie-plants-home-landscape</x:v>
      </x:c>
    </x:row>
    <x:row r="34">
      <x:c r="A34" s="13" t="str">
        <x:v>Purple Coneflower</x:v>
      </x:c>
      <x:c r="B34" s="13" t="str">
        <x:v>Echinacea purpurea</x:v>
      </x:c>
      <x:c r="C34" s="13" t="str">
        <x:v>Flowers</x:v>
      </x:c>
      <x:c r="D34" s="13" t="str"/>
      <x:c r="E34" s="13" t="str">
        <x:v>Reliable midsummer pollinator flower</x:v>
      </x:c>
      <x:c r="F34" s="13" t="str">
        <x:v>Full sun–part shade</x:v>
      </x:c>
      <x:c r="G34" s="13" t="str">
        <x:v>Medium</x:v>
      </x:c>
      <x:c r="H34" s="13" t="str">
        <x:v>2–4 ft</x:v>
      </x:c>
      <x:c r="I34" s="13" t="str">
        <x:v>18–30 in</x:v>
      </x:c>
      <x:c r="J34" s="13" t="str">
        <x:v>Flowers Jun–Aug</x:v>
      </x:c>
      <x:c r="K34" s="13" t="str">
        <x:v>Clumping / self-seeding</x:v>
      </x:c>
      <x:c r="L34" s="13" t="str">
        <x:v>Easy</x:v>
      </x:c>
      <x:c r="M34" s="13" t="str">
        <x:v>Plug or division for reliable residential establishment; seed for larger restoration areas.</x:v>
      </x:c>
      <x:c r="N34" s="13" t="str">
        <x:v>Apr–May; late Aug–Sep, finishing about six weeks before the first frost.</x:v>
      </x:c>
      <x:c r="O34" s="13" t="str"/>
      <x:c r="P34" s="13" t="str"/>
      <x:c r="Q34" s="13" t="str">
        <x:v>Wild Bergamot, Foxglove Beardtongue, Little Bluestem, Smooth Blue Aster</x:v>
      </x:c>
      <x:c r="R34" s="13" t="str">
        <x:v>Use as a 2–4 ft pollinator strip beside vegetable beds.</x:v>
      </x:c>
      <x:c r="S34" s="13" t="str">
        <x:v>Leave some stems and seedheads through winter; divide or thin only when needed.</x:v>
      </x:c>
      <x:c r="T34" s="13" t="n">
        <x:v>10</x:v>
      </x:c>
      <x:c r="U34" s="13" t="str">
        <x:v>UPL</x:v>
      </x:c>
      <x:c r="V34" s="13" t="str">
        <x:v>https://universalfqa.org/view_database/80</x:v>
      </x:c>
      <x:c r="W34" s="13" t="str">
        <x:v>https://extension.illinois.edu/news-releases/use-native-prairie-plants-home-landscape</x:v>
      </x:c>
    </x:row>
    <x:row r="35">
      <x:c r="A35" s="13" t="str">
        <x:v>Purple Prairie Clover</x:v>
      </x:c>
      <x:c r="B35" s="13" t="str">
        <x:v>Dalea purpurea</x:v>
      </x:c>
      <x:c r="C35" s="13" t="str">
        <x:v>Flowers</x:v>
      </x:c>
      <x:c r="D35" s="13" t="str"/>
      <x:c r="E35" s="13" t="str">
        <x:v>Nitrogen-fixing dry prairie flower</x:v>
      </x:c>
      <x:c r="F35" s="13" t="str">
        <x:v>Full sun</x:v>
      </x:c>
      <x:c r="G35" s="13" t="str">
        <x:v>Dry</x:v>
      </x:c>
      <x:c r="H35" s="13" t="str">
        <x:v>2–4 ft</x:v>
      </x:c>
      <x:c r="I35" s="13" t="str">
        <x:v>18–30 in</x:v>
      </x:c>
      <x:c r="J35" s="13" t="str">
        <x:v>Flowers Jun–Aug</x:v>
      </x:c>
      <x:c r="K35" s="13" t="str">
        <x:v>Clumping taproot</x:v>
      </x:c>
      <x:c r="L35" s="13" t="str">
        <x:v>Easy</x:v>
      </x:c>
      <x:c r="M35" s="13" t="str">
        <x:v>Plug or division for reliable residential establishment; seed for larger restoration areas.</x:v>
      </x:c>
      <x:c r="N35" s="13" t="str">
        <x:v>Apr–May; late Aug–Sep, finishing about six weeks before the first frost.</x:v>
      </x:c>
      <x:c r="O35" s="13" t="str"/>
      <x:c r="P35" s="13" t="str"/>
      <x:c r="Q35" s="13" t="str">
        <x:v>Butterfly Weed, Prairie Dropseed, Little Bluestem, Aromatic Aster</x:v>
      </x:c>
      <x:c r="R35" s="13" t="str">
        <x:v>Good low-water border near herbs, onions, and raised beds; keep tall plants from shading crops.</x:v>
      </x:c>
      <x:c r="S35" s="13" t="str">
        <x:v>Leave some stems and seedheads through winter; divide or thin only when needed.</x:v>
      </x:c>
      <x:c r="T35" s="13" t="n">
        <x:v>9</x:v>
      </x:c>
      <x:c r="U35" s="13" t="str">
        <x:v>UPL</x:v>
      </x:c>
      <x:c r="V35" s="13" t="str">
        <x:v>https://universalfqa.org/view_database/80</x:v>
      </x:c>
      <x:c r="W35" s="13" t="str">
        <x:v>https://extension.illinois.edu/news-releases/use-native-prairie-plants-home-landscape</x:v>
      </x:c>
    </x:row>
    <x:row r="36">
      <x:c r="A36" s="13" t="str">
        <x:v>Red Columbine</x:v>
      </x:c>
      <x:c r="B36" s="13" t="str">
        <x:v>Aquilegia canadensis</x:v>
      </x:c>
      <x:c r="C36" s="13" t="str">
        <x:v>Flowers</x:v>
      </x:c>
      <x:c r="D36" s="13" t="str">
        <x:v>Shade &amp; Groundcovers</x:v>
      </x:c>
      <x:c r="E36" s="13" t="str">
        <x:v>Spring hummingbird flower</x:v>
      </x:c>
      <x:c r="F36" s="13" t="str">
        <x:v>Part shade–sun</x:v>
      </x:c>
      <x:c r="G36" s="13" t="str">
        <x:v>Dry–medium</x:v>
      </x:c>
      <x:c r="H36" s="13" t="str">
        <x:v>1–2 ft</x:v>
      </x:c>
      <x:c r="I36" s="13" t="str">
        <x:v>12–18 in</x:v>
      </x:c>
      <x:c r="J36" s="13" t="str">
        <x:v>Flowers Apr–Jun</x:v>
      </x:c>
      <x:c r="K36" s="13" t="str">
        <x:v>Clumping / self-seeding</x:v>
      </x:c>
      <x:c r="L36" s="13" t="str">
        <x:v>Easy</x:v>
      </x:c>
      <x:c r="M36" s="13" t="str">
        <x:v>Plug or division for reliable residential establishment; seed for larger restoration areas.</x:v>
      </x:c>
      <x:c r="N36" s="13" t="str">
        <x:v>Apr–May; late Aug–Sep, finishing about six weeks before the first frost.</x:v>
      </x:c>
      <x:c r="O36" s="13" t="str"/>
      <x:c r="P36" s="13" t="str"/>
      <x:c r="Q36" s="13" t="str">
        <x:v>Spotted Crane's Bill, Virginia Bluebells, Wild Ginger, Pennsylvania Sedge</x:v>
      </x:c>
      <x:c r="R36" s="13" t="str">
        <x:v>Use under fruiting shrubs and trees; not suitable for hot vegetable beds.</x:v>
      </x:c>
      <x:c r="S36" s="13" t="str">
        <x:v>Leave some stems and seedheads through winter; divide or thin only when needed.</x:v>
      </x:c>
      <x:c r="T36" s="13" t="n">
        <x:v>6</x:v>
      </x:c>
      <x:c r="U36" s="13" t="str">
        <x:v>FACU</x:v>
      </x:c>
      <x:c r="V36" s="13" t="str">
        <x:v>https://universalfqa.org/view_database/80</x:v>
      </x:c>
      <x:c r="W36" s="13" t="str">
        <x:v>https://extension.illinois.edu/news-releases/use-native-prairie-plants-home-landscape</x:v>
      </x:c>
    </x:row>
    <x:row r="37">
      <x:c r="A37" s="13" t="str">
        <x:v>Rough Blazing Star</x:v>
      </x:c>
      <x:c r="B37" s="13" t="str">
        <x:v>Liatris aspera</x:v>
      </x:c>
      <x:c r="C37" s="13" t="str">
        <x:v>Flowers</x:v>
      </x:c>
      <x:c r="D37" s="13" t="str"/>
      <x:c r="E37" s="13" t="str">
        <x:v>Dry-site blazing star</x:v>
      </x:c>
      <x:c r="F37" s="13" t="str">
        <x:v>Full sun</x:v>
      </x:c>
      <x:c r="G37" s="13" t="str">
        <x:v>Dry</x:v>
      </x:c>
      <x:c r="H37" s="13" t="str">
        <x:v>2–4 ft</x:v>
      </x:c>
      <x:c r="I37" s="13" t="str">
        <x:v>18–30 in</x:v>
      </x:c>
      <x:c r="J37" s="13" t="str">
        <x:v>Flowers Aug–Sep</x:v>
      </x:c>
      <x:c r="K37" s="13" t="str">
        <x:v>Clumping corm</x:v>
      </x:c>
      <x:c r="L37" s="13" t="str">
        <x:v>Moderate</x:v>
      </x:c>
      <x:c r="M37" s="13" t="str">
        <x:v>Plug or division for reliable residential establishment; seed for larger restoration areas.</x:v>
      </x:c>
      <x:c r="N37" s="13" t="str">
        <x:v>Apr–May; late Aug–Sep, finishing about six weeks before the first frost.</x:v>
      </x:c>
      <x:c r="O37" s="13" t="str"/>
      <x:c r="P37" s="13" t="str"/>
      <x:c r="Q37" s="13" t="str">
        <x:v>Butterfly Weed, Purple Prairie Clover, Prairie Dropseed, Little Bluestem</x:v>
      </x:c>
      <x:c r="R37" s="13" t="str">
        <x:v>Good low-water border near herbs, onions, and raised beds; keep tall plants from shading crops.</x:v>
      </x:c>
      <x:c r="S37" s="13" t="str">
        <x:v>Leave some stems and seedheads through winter; divide or thin only when needed.</x:v>
      </x:c>
      <x:c r="T37" s="13" t="n">
        <x:v>8</x:v>
      </x:c>
      <x:c r="U37" s="13" t="str">
        <x:v>UPL</x:v>
      </x:c>
      <x:c r="V37" s="13" t="str">
        <x:v>https://universalfqa.org/view_database/80</x:v>
      </x:c>
      <x:c r="W37" s="13" t="str">
        <x:v>https://extension.illinois.edu/news-releases/use-native-prairie-plants-home-landscape</x:v>
      </x:c>
    </x:row>
    <x:row r="38">
      <x:c r="A38" s="13" t="str">
        <x:v>Showy Goldenrod</x:v>
      </x:c>
      <x:c r="B38" s="13" t="str">
        <x:v>Solidago speciosa</x:v>
      </x:c>
      <x:c r="C38" s="13" t="str">
        <x:v>Flowers</x:v>
      </x:c>
      <x:c r="D38" s="13" t="str"/>
      <x:c r="E38" s="13" t="str">
        <x:v>Showy restrained goldenrod</x:v>
      </x:c>
      <x:c r="F38" s="13" t="str">
        <x:v>Full sun</x:v>
      </x:c>
      <x:c r="G38" s="13" t="str">
        <x:v>Dry–medium</x:v>
      </x:c>
      <x:c r="H38" s="13" t="str">
        <x:v>2–4 ft</x:v>
      </x:c>
      <x:c r="I38" s="13" t="str">
        <x:v>18–30 in</x:v>
      </x:c>
      <x:c r="J38" s="13" t="str">
        <x:v>Flowers Aug–Oct</x:v>
      </x:c>
      <x:c r="K38" s="13" t="str">
        <x:v>Clumping</x:v>
      </x:c>
      <x:c r="L38" s="13" t="str">
        <x:v>Easy</x:v>
      </x:c>
      <x:c r="M38" s="13" t="str">
        <x:v>Plug or division for reliable residential establishment; seed for larger restoration areas.</x:v>
      </x:c>
      <x:c r="N38" s="13" t="str">
        <x:v>Apr–May; late Aug–Sep, finishing about six weeks before the first frost.</x:v>
      </x:c>
      <x:c r="O38" s="13" t="str"/>
      <x:c r="P38" s="13" t="str"/>
      <x:c r="Q38" s="13" t="str">
        <x:v>Butterfly Weed, Purple Prairie Clover, Prairie Dropseed, Little Bluestem</x:v>
      </x:c>
      <x:c r="R38" s="13" t="str">
        <x:v>Good low-water border near herbs, onions, and raised beds; keep tall plants from shading crops.</x:v>
      </x:c>
      <x:c r="S38" s="13" t="str">
        <x:v>Leave some stems and seedheads through winter; divide or thin only when needed.</x:v>
      </x:c>
      <x:c r="T38" s="13" t="n">
        <x:v>8</x:v>
      </x:c>
      <x:c r="U38" s="13" t="str">
        <x:v>UPL</x:v>
      </x:c>
      <x:c r="V38" s="13" t="str">
        <x:v>https://universalfqa.org/view_database/80</x:v>
      </x:c>
      <x:c r="W38" s="13" t="str">
        <x:v>https://extension.illinois.edu/news-releases/use-native-prairie-plants-home-landscape</x:v>
      </x:c>
    </x:row>
    <x:row r="39">
      <x:c r="A39" s="13" t="str">
        <x:v>Shrubby St. John's Wort</x:v>
      </x:c>
      <x:c r="B39" s="13" t="str">
        <x:v>Hypericum prolificum</x:v>
      </x:c>
      <x:c r="C39" s="13" t="str">
        <x:v>Flowers</x:v>
      </x:c>
      <x:c r="D39" s="13" t="str">
        <x:v>Shrubs &amp; Vines</x:v>
      </x:c>
      <x:c r="E39" s="13" t="str">
        <x:v>Compact yellow-flowering dry shrub</x:v>
      </x:c>
      <x:c r="F39" s="13" t="str">
        <x:v>Full sun–part shade</x:v>
      </x:c>
      <x:c r="G39" s="13" t="str">
        <x:v>Dry–medium</x:v>
      </x:c>
      <x:c r="H39" s="13" t="str">
        <x:v>3–6 ft</x:v>
      </x:c>
      <x:c r="I39" s="13" t="str">
        <x:v>3–6 ft</x:v>
      </x:c>
      <x:c r="J39" s="13" t="str">
        <x:v>Flowers Jun–Aug</x:v>
      </x:c>
      <x:c r="K39" s="13" t="str">
        <x:v>Rounded clump</x:v>
      </x:c>
      <x:c r="L39" s="13" t="str">
        <x:v>Easy</x:v>
      </x:c>
      <x:c r="M39" s="13" t="str">
        <x:v>Container or balled-and-burlapped; bare-root in early spring.</x:v>
      </x:c>
      <x:c r="N39" s="13" t="str">
        <x:v>Early Apr–May after soil thaws and drains; Sep–mid Oct for container/B&amp;B. Bare-root: early spring.</x:v>
      </x:c>
      <x:c r="O39" s="13" t="str"/>
      <x:c r="P39" s="13" t="str"/>
      <x:c r="Q39" s="13" t="str">
        <x:v>Ninebark, Fragrant Sumac, Little Bluestem, Pale Purple Coneflower</x:v>
      </x:c>
      <x:c r="R39" s="13" t="str">
        <x:v>Use as a windbreak or edge; leave enough clearance for mature width.</x:v>
      </x:c>
      <x:c r="S39" s="13" t="str">
        <x:v>Provide mature width; prune for access and renewal rather than forcing it into a small space.</x:v>
      </x:c>
      <x:c r="T39" s="13" t="n">
        <x:v>8</x:v>
      </x:c>
      <x:c r="U39" s="13" t="str">
        <x:v>FACU</x:v>
      </x:c>
      <x:c r="V39" s="13" t="str">
        <x:v>https://universalfqa.org/view_database/80</x:v>
      </x:c>
      <x:c r="W39" s="13" t="str">
        <x:v>https://www.chicagobotanic.org/plant-information/smart-gardener/native-woodies-sun-and-shade</x:v>
      </x:c>
    </x:row>
    <x:row r="40">
      <x:c r="A40" s="13" t="str">
        <x:v>Smooth Blue Aster</x:v>
      </x:c>
      <x:c r="B40" s="13" t="str">
        <x:v>Symphyotrichum laeve</x:v>
      </x:c>
      <x:c r="C40" s="13" t="str">
        <x:v>Flowers</x:v>
      </x:c>
      <x:c r="D40" s="13" t="str"/>
      <x:c r="E40" s="13" t="str">
        <x:v>Smooth blue fall aster</x:v>
      </x:c>
      <x:c r="F40" s="13" t="str">
        <x:v>Full sun–part shade</x:v>
      </x:c>
      <x:c r="G40" s="13" t="str">
        <x:v>Dry–medium</x:v>
      </x:c>
      <x:c r="H40" s="13" t="str">
        <x:v>2–4 ft</x:v>
      </x:c>
      <x:c r="I40" s="13" t="str">
        <x:v>18–30 in</x:v>
      </x:c>
      <x:c r="J40" s="13" t="str">
        <x:v>Flowers Aug–Oct</x:v>
      </x:c>
      <x:c r="K40" s="13" t="str">
        <x:v>Moderate rhizomes</x:v>
      </x:c>
      <x:c r="L40" s="13" t="str">
        <x:v>Easy</x:v>
      </x:c>
      <x:c r="M40" s="13" t="str">
        <x:v>Plug or division for reliable residential establishment; seed for larger restoration areas.</x:v>
      </x:c>
      <x:c r="N40" s="13" t="str">
        <x:v>Apr–May; late Aug–Sep, finishing about six weeks before the first frost.</x:v>
      </x:c>
      <x:c r="O40" s="13" t="str"/>
      <x:c r="P40" s="13" t="str"/>
      <x:c r="Q40" s="13" t="str">
        <x:v>Purple Coneflower, Wild Bergamot, Foxglove Beardtongue, Little Bluestem</x:v>
      </x:c>
      <x:c r="R40" s="13" t="str">
        <x:v>Use as a 2–4 ft pollinator strip beside vegetable beds.</x:v>
      </x:c>
      <x:c r="S40" s="13" t="str">
        <x:v>Leave some stems and seedheads through winter; divide or thin only when needed.</x:v>
      </x:c>
      <x:c r="T40" s="13" t="n">
        <x:v>9</x:v>
      </x:c>
      <x:c r="U40" s="13" t="str">
        <x:v>FACU</x:v>
      </x:c>
      <x:c r="V40" s="13" t="str">
        <x:v>https://universalfqa.org/view_database/80</x:v>
      </x:c>
      <x:c r="W40" s="13" t="str">
        <x:v>https://extension.illinois.edu/news-releases/use-native-prairie-plants-home-landscape</x:v>
      </x:c>
    </x:row>
    <x:row r="41">
      <x:c r="A41" s="13" t="str">
        <x:v>Smooth Oxeye</x:v>
      </x:c>
      <x:c r="B41" s="13" t="str">
        <x:v>Heliopsis helianthoides</x:v>
      </x:c>
      <x:c r="C41" s="13" t="str">
        <x:v>Flowers</x:v>
      </x:c>
      <x:c r="D41" s="13" t="str"/>
      <x:c r="E41" s="13" t="str">
        <x:v>Long-blooming yellow border perennial</x:v>
      </x:c>
      <x:c r="F41" s="13" t="str">
        <x:v>Full sun–part shade</x:v>
      </x:c>
      <x:c r="G41" s="13" t="str">
        <x:v>Dry–medium</x:v>
      </x:c>
      <x:c r="H41" s="13" t="str">
        <x:v>4–7 ft</x:v>
      </x:c>
      <x:c r="I41" s="13" t="str">
        <x:v>2–4 ft</x:v>
      </x:c>
      <x:c r="J41" s="13" t="str">
        <x:v>Flowers Jun–Sep</x:v>
      </x:c>
      <x:c r="K41" s="13" t="str">
        <x:v>Moderate clump</x:v>
      </x:c>
      <x:c r="L41" s="13" t="str">
        <x:v>Easy</x:v>
      </x:c>
      <x:c r="M41" s="13" t="str">
        <x:v>Plug or division for reliable residential establishment; seed for larger restoration areas.</x:v>
      </x:c>
      <x:c r="N41" s="13" t="str">
        <x:v>Apr–May; late Aug–Sep, finishing about six weeks before the first frost.</x:v>
      </x:c>
      <x:c r="O41" s="13" t="str"/>
      <x:c r="P41" s="13" t="str"/>
      <x:c r="Q41" s="13" t="str">
        <x:v>Purple Coneflower, Wild Bergamot, Foxglove Beardtongue, Little Bluestem</x:v>
      </x:c>
      <x:c r="R41" s="13" t="str">
        <x:v>Use as a 2–4 ft pollinator strip beside vegetable beds.</x:v>
      </x:c>
      <x:c r="S41" s="13" t="str">
        <x:v>Leave some stems and seedheads through winter; divide or thin only when needed.</x:v>
      </x:c>
      <x:c r="T41" s="13" t="n">
        <x:v>7</x:v>
      </x:c>
      <x:c r="U41" s="13" t="str">
        <x:v>FACU</x:v>
      </x:c>
      <x:c r="V41" s="13" t="str">
        <x:v>https://universalfqa.org/view_database/80</x:v>
      </x:c>
      <x:c r="W41" s="13" t="str">
        <x:v>https://extension.illinois.edu/news-releases/use-native-prairie-plants-home-landscape</x:v>
      </x:c>
    </x:row>
    <x:row r="42">
      <x:c r="A42" s="13" t="str">
        <x:v>Smooth Rose</x:v>
      </x:c>
      <x:c r="B42" s="13" t="str">
        <x:v>Rosa blanda</x:v>
      </x:c>
      <x:c r="C42" s="13" t="str">
        <x:v>Flowers</x:v>
      </x:c>
      <x:c r="D42" s="13" t="str">
        <x:v>Shrubs &amp; Vines</x:v>
      </x:c>
      <x:c r="E42" s="13" t="str">
        <x:v>Native rose hedge</x:v>
      </x:c>
      <x:c r="F42" s="13" t="str">
        <x:v>Full sun</x:v>
      </x:c>
      <x:c r="G42" s="13" t="str">
        <x:v>Dry–medium</x:v>
      </x:c>
      <x:c r="H42" s="13" t="str">
        <x:v>3–6 ft</x:v>
      </x:c>
      <x:c r="I42" s="13" t="str">
        <x:v>3–6 ft</x:v>
      </x:c>
      <x:c r="J42" s="13" t="str">
        <x:v>Flowers Jun–Jul; hips fall</x:v>
      </x:c>
      <x:c r="K42" s="13" t="str">
        <x:v>Moderate suckering</x:v>
      </x:c>
      <x:c r="L42" s="13" t="str">
        <x:v>Moderate</x:v>
      </x:c>
      <x:c r="M42" s="13" t="str">
        <x:v>Container or balled-and-burlapped; bare-root in early spring.</x:v>
      </x:c>
      <x:c r="N42" s="13" t="str">
        <x:v>Early Apr–May after soil thaws and drains; Sep–mid Oct for container/B&amp;B. Bare-root: early spring.</x:v>
      </x:c>
      <x:c r="O42" s="13" t="str"/>
      <x:c r="P42" s="13" t="str"/>
      <x:c r="Q42" s="13" t="str">
        <x:v>Ninebark, Fragrant Sumac, Shrubby St. John's Wort, Little Bluestem</x:v>
      </x:c>
      <x:c r="R42" s="13" t="str">
        <x:v>Use as a windbreak or edge; leave enough clearance for mature width.</x:v>
      </x:c>
      <x:c r="S42" s="13" t="str">
        <x:v>Provide mature width; prune for access and renewal rather than forcing it into a small space.</x:v>
      </x:c>
      <x:c r="T42" s="13" t="n">
        <x:v>4</x:v>
      </x:c>
      <x:c r="U42" s="13" t="str">
        <x:v>FACU</x:v>
      </x:c>
      <x:c r="V42" s="13" t="str">
        <x:v>https://universalfqa.org/view_database/80</x:v>
      </x:c>
      <x:c r="W42" s="13" t="str">
        <x:v>https://www.chicagobotanic.org/plant-information/smart-gardener/native-woodies-sun-and-shade</x:v>
      </x:c>
    </x:row>
    <x:row r="43">
      <x:c r="A43" s="13" t="str">
        <x:v>Spotted Crane's Bill</x:v>
      </x:c>
      <x:c r="B43" s="13" t="str">
        <x:v>Geranium maculatum</x:v>
      </x:c>
      <x:c r="C43" s="13" t="str">
        <x:v>Flowers</x:v>
      </x:c>
      <x:c r="D43" s="13" t="str">
        <x:v>Shade &amp; Groundcovers</x:v>
      </x:c>
      <x:c r="E43" s="13" t="str">
        <x:v>Spring woodland flower</x:v>
      </x:c>
      <x:c r="F43" s="13" t="str">
        <x:v>Part shade–sun</x:v>
      </x:c>
      <x:c r="G43" s="13" t="str">
        <x:v>Dry–medium</x:v>
      </x:c>
      <x:c r="H43" s="13" t="str">
        <x:v>2–4 ft</x:v>
      </x:c>
      <x:c r="I43" s="13" t="str">
        <x:v>18–30 in</x:v>
      </x:c>
      <x:c r="J43" s="13" t="str">
        <x:v>Flowers Apr–Jun</x:v>
      </x:c>
      <x:c r="K43" s="13" t="str">
        <x:v>Clumping / self-seeding</x:v>
      </x:c>
      <x:c r="L43" s="13" t="str">
        <x:v>Easy</x:v>
      </x:c>
      <x:c r="M43" s="13" t="str">
        <x:v>Plug or division for reliable residential establishment; seed for larger restoration areas.</x:v>
      </x:c>
      <x:c r="N43" s="13" t="str">
        <x:v>Apr–May; late Aug–Sep, finishing about six weeks before the first frost.</x:v>
      </x:c>
      <x:c r="O43" s="13" t="str"/>
      <x:c r="P43" s="13" t="str"/>
      <x:c r="Q43" s="13" t="str">
        <x:v>Red Columbine, Virginia Bluebells, Wild Ginger, Pennsylvania Sedge</x:v>
      </x:c>
      <x:c r="R43" s="13" t="str">
        <x:v>Use under fruiting shrubs and trees; not suitable for hot vegetable beds.</x:v>
      </x:c>
      <x:c r="S43" s="13" t="str">
        <x:v>Retain leaf litter; avoid deep mulch over crowns.</x:v>
      </x:c>
      <x:c r="T43" s="13" t="n">
        <x:v>5</x:v>
      </x:c>
      <x:c r="U43" s="13" t="str">
        <x:v>FACU</x:v>
      </x:c>
      <x:c r="V43" s="13" t="str">
        <x:v>https://universalfqa.org/view_database/80</x:v>
      </x:c>
      <x:c r="W43" s="13" t="str">
        <x:v>https://www.chicagobotanic.org/plant-information/smart-gardener/native-plants-home-gardens</x:v>
      </x:c>
    </x:row>
    <x:row r="44">
      <x:c r="A44" s="13" t="str">
        <x:v>Spotted Joe-Pye Weed</x:v>
      </x:c>
      <x:c r="B44" s="13" t="str">
        <x:v>Eutrochium maculatum</x:v>
      </x:c>
      <x:c r="C44" s="13" t="str">
        <x:v>Flowers</x:v>
      </x:c>
      <x:c r="D44" s="13" t="str">
        <x:v>Rain Garden</x:v>
      </x:c>
      <x:c r="E44" s="13" t="str">
        <x:v>Large late-summer pollinator plant</x:v>
      </x:c>
      <x:c r="F44" s="13" t="str">
        <x:v>Full sun–part shade</x:v>
      </x:c>
      <x:c r="G44" s="13" t="str">
        <x:v>Moist</x:v>
      </x:c>
      <x:c r="H44" s="13" t="str">
        <x:v>6–10 ft</x:v>
      </x:c>
      <x:c r="I44" s="13" t="str">
        <x:v>3–5 ft</x:v>
      </x:c>
      <x:c r="J44" s="13" t="str">
        <x:v>Flowers Jul–Sep</x:v>
      </x:c>
      <x:c r="K44" s="13" t="str">
        <x:v>Large clump</x:v>
      </x:c>
      <x:c r="L44" s="13" t="str">
        <x:v>Easy</x:v>
      </x:c>
      <x:c r="M44" s="13" t="str">
        <x:v>Plug or division for reliable residential establishment; seed for larger restoration areas.</x:v>
      </x:c>
      <x:c r="N44" s="13" t="str">
        <x:v>Apr–May; late Aug–Sep, finishing about six weeks before the first frost.</x:v>
      </x:c>
      <x:c r="O44" s="13" t="str"/>
      <x:c r="P44" s="13" t="str"/>
      <x:c r="Q44" s="13" t="str">
        <x:v>Swamp Milkweed, Blue Flag Iris, Great Blue Lobelia, Fox Sedge</x:v>
      </x:c>
      <x:c r="R44" s="13" t="str">
        <x:v>Use in a rain garden or low strip, not in a standard food bed.</x:v>
      </x:c>
      <x:c r="S44" s="13" t="str">
        <x:v>Leave some stems and seedheads through winter; divide or thin only when needed.</x:v>
      </x:c>
      <x:c r="T44" s="13" t="n">
        <x:v>5</x:v>
      </x:c>
      <x:c r="U44" s="13" t="str">
        <x:v>OBL</x:v>
      </x:c>
      <x:c r="V44" s="13" t="str">
        <x:v>https://universalfqa.org/view_database/80</x:v>
      </x:c>
      <x:c r="W44" s="13" t="str">
        <x:v>https://extension.illinois.edu/news-releases/use-native-prairie-plants-home-landscape</x:v>
      </x:c>
    </x:row>
    <x:row r="45">
      <x:c r="A45" s="13" t="str">
        <x:v>Stiff Goldenrod</x:v>
      </x:c>
      <x:c r="B45" s="13" t="str">
        <x:v>Solidago rigida</x:v>
      </x:c>
      <x:c r="C45" s="13" t="str">
        <x:v>Flowers</x:v>
      </x:c>
      <x:c r="D45" s="13" t="str"/>
      <x:c r="E45" s="13" t="str">
        <x:v>Flat-topped goldenrod for prairie matrix</x:v>
      </x:c>
      <x:c r="F45" s="13" t="str">
        <x:v>Full sun</x:v>
      </x:c>
      <x:c r="G45" s="13" t="str">
        <x:v>Dry–medium</x:v>
      </x:c>
      <x:c r="H45" s="13" t="str">
        <x:v>4–7 ft</x:v>
      </x:c>
      <x:c r="I45" s="13" t="str">
        <x:v>2–4 ft</x:v>
      </x:c>
      <x:c r="J45" s="13" t="str">
        <x:v>Flowers Aug–Oct</x:v>
      </x:c>
      <x:c r="K45" s="13" t="str">
        <x:v>Clumping / self-seeding</x:v>
      </x:c>
      <x:c r="L45" s="13" t="str">
        <x:v>Easy</x:v>
      </x:c>
      <x:c r="M45" s="13" t="str">
        <x:v>Plug or division for reliable residential establishment; seed for larger restoration areas.</x:v>
      </x:c>
      <x:c r="N45" s="13" t="str">
        <x:v>Apr–May; late Aug–Sep, finishing about six weeks before the first frost.</x:v>
      </x:c>
      <x:c r="O45" s="13" t="str"/>
      <x:c r="P45" s="13" t="str"/>
      <x:c r="Q45" s="13" t="str">
        <x:v>Culver's Root, Sweet Black-Eyed Susan, Switchgrass, Prairie Ironweed</x:v>
      </x:c>
      <x:c r="R45" s="13" t="str">
        <x:v>Keep north or west of crops; tall growth will shade vegetables.</x:v>
      </x:c>
      <x:c r="S45" s="13" t="str">
        <x:v>Leave some stems and seedheads through winter; divide or thin only when needed.</x:v>
      </x:c>
      <x:c r="T45" s="13" t="n">
        <x:v>3</x:v>
      </x:c>
      <x:c r="U45" s="13" t="str">
        <x:v>FACU</x:v>
      </x:c>
      <x:c r="V45" s="13" t="str">
        <x:v>https://universalfqa.org/view_database/80</x:v>
      </x:c>
      <x:c r="W45" s="13" t="str">
        <x:v>https://extension.illinois.edu/news-releases/use-native-prairie-plants-home-landscape</x:v>
      </x:c>
    </x:row>
    <x:row r="46">
      <x:c r="A46" s="13" t="str">
        <x:v>Swamp Milkweed</x:v>
      </x:c>
      <x:c r="B46" s="13" t="str">
        <x:v>Asclepias incarnata</x:v>
      </x:c>
      <x:c r="C46" s="13" t="str">
        <x:v>Flowers</x:v>
      </x:c>
      <x:c r="D46" s="13" t="str">
        <x:v>Rain Garden</x:v>
      </x:c>
      <x:c r="E46" s="13" t="str">
        <x:v>Monarch host for moist beds</x:v>
      </x:c>
      <x:c r="F46" s="13" t="str">
        <x:v>Full sun</x:v>
      </x:c>
      <x:c r="G46" s="13" t="str">
        <x:v>Moist</x:v>
      </x:c>
      <x:c r="H46" s="13" t="str">
        <x:v>4–7 ft</x:v>
      </x:c>
      <x:c r="I46" s="13" t="str">
        <x:v>2–4 ft</x:v>
      </x:c>
      <x:c r="J46" s="13" t="str">
        <x:v>Flowers Jul–Aug</x:v>
      </x:c>
      <x:c r="K46" s="13" t="str">
        <x:v>Clumping</x:v>
      </x:c>
      <x:c r="L46" s="13" t="str">
        <x:v>Easy</x:v>
      </x:c>
      <x:c r="M46" s="13" t="str">
        <x:v>Plug or division for reliable residential establishment; seed for larger restoration areas.</x:v>
      </x:c>
      <x:c r="N46" s="13" t="str">
        <x:v>Apr–May; late Aug–Sep, finishing about six weeks before the first frost.</x:v>
      </x:c>
      <x:c r="O46" s="13" t="str"/>
      <x:c r="P46" s="13" t="str"/>
      <x:c r="Q46" s="13" t="str">
        <x:v>Blue Flag Iris, Great Blue Lobelia, Fox Sedge, New England Aster</x:v>
      </x:c>
      <x:c r="R46" s="13" t="str">
        <x:v>Use in a rain garden or low strip, not in a standard food bed.</x:v>
      </x:c>
      <x:c r="S46" s="13" t="str">
        <x:v>Leave some stems and seedheads through winter; divide or thin only when needed.</x:v>
      </x:c>
      <x:c r="T46" s="13" t="n">
        <x:v>3</x:v>
      </x:c>
      <x:c r="U46" s="13" t="str">
        <x:v>OBL</x:v>
      </x:c>
      <x:c r="V46" s="13" t="str">
        <x:v>https://universalfqa.org/view_database/80</x:v>
      </x:c>
      <x:c r="W46" s="13" t="str">
        <x:v>https://extension.illinois.edu/news-releases/use-native-prairie-plants-home-landscape</x:v>
      </x:c>
    </x:row>
    <x:row r="47">
      <x:c r="A47" s="13" t="str">
        <x:v>Sweet Black-Eyed Susan</x:v>
      </x:c>
      <x:c r="B47" s="13" t="str">
        <x:v>Rudbeckia subtomentosa</x:v>
      </x:c>
      <x:c r="C47" s="13" t="str">
        <x:v>Flowers</x:v>
      </x:c>
      <x:c r="D47" s="13" t="str"/>
      <x:c r="E47" s="13" t="str">
        <x:v>Tall late-summer flower</x:v>
      </x:c>
      <x:c r="F47" s="13" t="str">
        <x:v>Full sun–part shade</x:v>
      </x:c>
      <x:c r="G47" s="13" t="str">
        <x:v>Medium</x:v>
      </x:c>
      <x:c r="H47" s="13" t="str">
        <x:v>4–7 ft</x:v>
      </x:c>
      <x:c r="I47" s="13" t="str">
        <x:v>2–4 ft</x:v>
      </x:c>
      <x:c r="J47" s="13" t="str">
        <x:v>Flowers Aug–Oct</x:v>
      </x:c>
      <x:c r="K47" s="13" t="str">
        <x:v>Clumping</x:v>
      </x:c>
      <x:c r="L47" s="13" t="str">
        <x:v>Easy</x:v>
      </x:c>
      <x:c r="M47" s="13" t="str">
        <x:v>Plug or division for reliable residential establishment; seed for larger restoration areas.</x:v>
      </x:c>
      <x:c r="N47" s="13" t="str">
        <x:v>Apr–May; late Aug–Sep, finishing about six weeks before the first frost.</x:v>
      </x:c>
      <x:c r="O47" s="13" t="str"/>
      <x:c r="P47" s="13" t="str"/>
      <x:c r="Q47" s="13" t="str">
        <x:v>Culver's Root, Switchgrass, Stiff Goldenrod, Prairie Ironweed</x:v>
      </x:c>
      <x:c r="R47" s="13" t="str">
        <x:v>Keep north or west of crops; tall growth will shade vegetables.</x:v>
      </x:c>
      <x:c r="S47" s="13" t="str">
        <x:v>Leave some stems and seedheads through winter; divide or thin only when needed.</x:v>
      </x:c>
      <x:c r="T47" s="13" t="n">
        <x:v>8</x:v>
      </x:c>
      <x:c r="U47" s="13" t="str">
        <x:v>FACU</x:v>
      </x:c>
      <x:c r="V47" s="13" t="str">
        <x:v>https://universalfqa.org/view_database/80</x:v>
      </x:c>
      <x:c r="W47" s="13" t="str">
        <x:v>https://extension.illinois.edu/news-releases/use-native-prairie-plants-home-landscape</x:v>
      </x:c>
    </x:row>
    <x:row r="48">
      <x:c r="A48" s="13" t="str">
        <x:v>Virgin's Bower</x:v>
      </x:c>
      <x:c r="B48" s="13" t="str">
        <x:v>Clematis virginiana</x:v>
      </x:c>
      <x:c r="C48" s="13" t="str">
        <x:v>Flowers</x:v>
      </x:c>
      <x:c r="D48" s="13" t="str">
        <x:v>Shrubs &amp; Vines</x:v>
      </x:c>
      <x:c r="E48" s="13" t="str">
        <x:v>Late white-flowering native vine</x:v>
      </x:c>
      <x:c r="F48" s="13" t="str">
        <x:v>Full sun–part shade</x:v>
      </x:c>
      <x:c r="G48" s="13" t="str">
        <x:v>Medium–moist</x:v>
      </x:c>
      <x:c r="H48" s="13" t="str">
        <x:v>10–30 ft vine</x:v>
      </x:c>
      <x:c r="I48" s="13" t="str">
        <x:v>Dedicated trellis</x:v>
      </x:c>
      <x:c r="J48" s="13" t="str">
        <x:v>Flowers Jul–Sep; plumed seedheads</x:v>
      </x:c>
      <x:c r="K48" s="13" t="str">
        <x:v>Vigorous vine</x:v>
      </x:c>
      <x:c r="L48" s="13" t="str">
        <x:v>Easy</x:v>
      </x:c>
      <x:c r="M48" s="13" t="str">
        <x:v>Plug or container plant; provide the support and mature-space requirement before planting.</x:v>
      </x:c>
      <x:c r="N48" s="13" t="str">
        <x:v>Apr–May; late Aug–Sep, finishing about six weeks before the first frost.</x:v>
      </x:c>
      <x:c r="O48" s="13" t="str"/>
      <x:c r="P48" s="13" t="str"/>
      <x:c r="Q48" s="13" t="str">
        <x:v>Riverbank Grape, Limber Honeysuckle, Groundnut, Wild Bergamot</x:v>
      </x:c>
      <x:c r="R48" s="13" t="str">
        <x:v>Use a dedicated trellis away from tomato cages, berry canes, and young trees.</x:v>
      </x:c>
      <x:c r="S48" s="13" t="str">
        <x:v>Use a dedicated support; never allow the vine to overwhelm young trees or gutters.</x:v>
      </x:c>
      <x:c r="T48" s="13" t="n">
        <x:v>4</x:v>
      </x:c>
      <x:c r="U48" s="13" t="str">
        <x:v>FAC</x:v>
      </x:c>
      <x:c r="V48" s="13" t="str">
        <x:v>https://universalfqa.org/view_database/80</x:v>
      </x:c>
      <x:c r="W48" s="13" t="str">
        <x:v>https://www.chicagobotanic.org/plant-information/smart-gardener/native-woodies-sun-and-shade</x:v>
      </x:c>
    </x:row>
    <x:row r="49">
      <x:c r="A49" s="13" t="str">
        <x:v>Virginia Bluebells</x:v>
      </x:c>
      <x:c r="B49" s="13" t="str">
        <x:v>Mertensia virginica</x:v>
      </x:c>
      <x:c r="C49" s="13" t="str">
        <x:v>Flowers</x:v>
      </x:c>
      <x:c r="D49" s="13" t="str">
        <x:v>Shade &amp; Groundcovers</x:v>
      </x:c>
      <x:c r="E49" s="13" t="str">
        <x:v>Spring ephemeral bluebells</x:v>
      </x:c>
      <x:c r="F49" s="13" t="str">
        <x:v>Part shade–shade</x:v>
      </x:c>
      <x:c r="G49" s="13" t="str">
        <x:v>Medium–moist</x:v>
      </x:c>
      <x:c r="H49" s="13" t="str">
        <x:v>2–4 ft</x:v>
      </x:c>
      <x:c r="I49" s="13" t="str">
        <x:v>18–30 in</x:v>
      </x:c>
      <x:c r="J49" s="13" t="str">
        <x:v>Flowers Apr–May; dormant by summer</x:v>
      </x:c>
      <x:c r="K49" s="13" t="str">
        <x:v>Slow colony</x:v>
      </x:c>
      <x:c r="L49" s="13" t="str">
        <x:v>Moderate</x:v>
      </x:c>
      <x:c r="M49" s="13" t="str">
        <x:v>Plug or division for reliable residential establishment; seed for larger restoration areas.</x:v>
      </x:c>
      <x:c r="N49" s="13" t="str">
        <x:v>Apr–May; late Aug–Sep, finishing about six weeks before the first frost.</x:v>
      </x:c>
      <x:c r="O49" s="13" t="str"/>
      <x:c r="P49" s="13" t="str"/>
      <x:c r="Q49" s="13" t="str">
        <x:v>Red Columbine, Spotted Crane's Bill, Wild Ginger, Pennsylvania Sedge</x:v>
      </x:c>
      <x:c r="R49" s="13" t="str">
        <x:v>Use under fruiting shrubs and trees; not suitable for hot vegetable beds.</x:v>
      </x:c>
      <x:c r="S49" s="13" t="str">
        <x:v>Retain leaf litter; avoid deep mulch over crowns.</x:v>
      </x:c>
      <x:c r="T49" s="13" t="n">
        <x:v>5</x:v>
      </x:c>
      <x:c r="U49" s="13" t="str">
        <x:v>FACW</x:v>
      </x:c>
      <x:c r="V49" s="13" t="str">
        <x:v>https://universalfqa.org/view_database/80</x:v>
      </x:c>
      <x:c r="W49" s="13" t="str">
        <x:v>https://www.chicagobotanic.org/plant-information/smart-gardener/native-plants-home-gardens</x:v>
      </x:c>
    </x:row>
    <x:row r="50">
      <x:c r="A50" s="13" t="str">
        <x:v>White Turtlehead</x:v>
      </x:c>
      <x:c r="B50" s="13" t="str">
        <x:v>Chelone glabra</x:v>
      </x:c>
      <x:c r="C50" s="13" t="str">
        <x:v>Flowers</x:v>
      </x:c>
      <x:c r="D50" s="13" t="str">
        <x:v>Rain Garden</x:v>
      </x:c>
      <x:c r="E50" s="13" t="str">
        <x:v>Late white turtlehead and butterfly host</x:v>
      </x:c>
      <x:c r="F50" s="13" t="str">
        <x:v>Part shade–sun</x:v>
      </x:c>
      <x:c r="G50" s="13" t="str">
        <x:v>Moist</x:v>
      </x:c>
      <x:c r="H50" s="13" t="str">
        <x:v>2–4 ft</x:v>
      </x:c>
      <x:c r="I50" s="13" t="str">
        <x:v>18–30 in</x:v>
      </x:c>
      <x:c r="J50" s="13" t="str">
        <x:v>Flowers Aug–Sep</x:v>
      </x:c>
      <x:c r="K50" s="13" t="str">
        <x:v>Moderate clump</x:v>
      </x:c>
      <x:c r="L50" s="13" t="str">
        <x:v>Easy</x:v>
      </x:c>
      <x:c r="M50" s="13" t="str">
        <x:v>Plug or division for reliable residential establishment; seed for larger restoration areas.</x:v>
      </x:c>
      <x:c r="N50" s="13" t="str">
        <x:v>Apr–May; late Aug–Sep, finishing about six weeks before the first frost.</x:v>
      </x:c>
      <x:c r="O50" s="13" t="str"/>
      <x:c r="P50" s="13" t="str"/>
      <x:c r="Q50" s="13" t="str">
        <x:v>Swamp Milkweed, Blue Flag Iris, Great Blue Lobelia, Fox Sedge</x:v>
      </x:c>
      <x:c r="R50" s="13" t="str">
        <x:v>Use in a rain garden or low strip, not in a standard food bed.</x:v>
      </x:c>
      <x:c r="S50" s="13" t="str">
        <x:v>Leave some stems and seedheads through winter; divide or thin only when needed.</x:v>
      </x:c>
      <x:c r="T50" s="13" t="n">
        <x:v>8</x:v>
      </x:c>
      <x:c r="U50" s="13" t="str">
        <x:v>OBL</x:v>
      </x:c>
      <x:c r="V50" s="13" t="str">
        <x:v>https://universalfqa.org/view_database/80</x:v>
      </x:c>
      <x:c r="W50" s="13" t="str">
        <x:v>https://extension.illinois.edu/news-releases/use-native-prairie-plants-home-landscape</x:v>
      </x:c>
    </x:row>
    <x:row r="51">
      <x:c r="A51" s="13" t="str">
        <x:v>White Wild Indigo</x:v>
      </x:c>
      <x:c r="B51" s="13" t="str">
        <x:v>Baptisia alba var. macrophylla</x:v>
      </x:c>
      <x:c r="C51" s="13" t="str">
        <x:v>Flowers</x:v>
      </x:c>
      <x:c r="D51" s="13" t="str"/>
      <x:c r="E51" s="13" t="str">
        <x:v>Architectural white-flowering prairie perennial</x:v>
      </x:c>
      <x:c r="F51" s="13" t="str">
        <x:v>Full sun</x:v>
      </x:c>
      <x:c r="G51" s="13" t="str">
        <x:v>Dry–medium</x:v>
      </x:c>
      <x:c r="H51" s="13" t="str">
        <x:v>4–7 ft</x:v>
      </x:c>
      <x:c r="I51" s="13" t="str">
        <x:v>2–4 ft</x:v>
      </x:c>
      <x:c r="J51" s="13" t="str">
        <x:v>Flowers May–Jun</x:v>
      </x:c>
      <x:c r="K51" s="13" t="str">
        <x:v>Large clump / deep root</x:v>
      </x:c>
      <x:c r="L51" s="13" t="str">
        <x:v>Moderate</x:v>
      </x:c>
      <x:c r="M51" s="13" t="str">
        <x:v>Plug or division for reliable residential establishment; seed for larger restoration areas.</x:v>
      </x:c>
      <x:c r="N51" s="13" t="str">
        <x:v>Apr–May; late Aug–Sep, finishing about six weeks before the first frost.</x:v>
      </x:c>
      <x:c r="O51" s="13" t="str"/>
      <x:c r="P51" s="13" t="str"/>
      <x:c r="Q51" s="13" t="str">
        <x:v>Purple Coneflower, Wild Bergamot, Foxglove Beardtongue, Little Bluestem</x:v>
      </x:c>
      <x:c r="R51" s="13" t="str">
        <x:v>Use as a 2–4 ft pollinator strip beside vegetable beds.</x:v>
      </x:c>
      <x:c r="S51" s="13" t="str">
        <x:v>Leave some stems and seedheads through winter; divide or thin only when needed.</x:v>
      </x:c>
      <x:c r="T51" s="13" t="n">
        <x:v>8</x:v>
      </x:c>
      <x:c r="U51" s="13" t="str">
        <x:v>FACU</x:v>
      </x:c>
      <x:c r="V51" s="13" t="str">
        <x:v>https://universalfqa.org/view_database/80</x:v>
      </x:c>
      <x:c r="W51" s="13" t="str">
        <x:v>https://extension.illinois.edu/news-releases/use-native-prairie-plants-home-landscape</x:v>
      </x:c>
    </x:row>
    <x:row r="52">
      <x:c r="A52" s="13" t="str">
        <x:v>Wild Quinine</x:v>
      </x:c>
      <x:c r="B52" s="13" t="str">
        <x:v>Parthenium integrifolium</x:v>
      </x:c>
      <x:c r="C52" s="13" t="str">
        <x:v>Flowers</x:v>
      </x:c>
      <x:c r="D52" s="13" t="str"/>
      <x:c r="E52" s="13" t="str">
        <x:v>White prairie matrix flower</x:v>
      </x:c>
      <x:c r="F52" s="13" t="str">
        <x:v>Full sun</x:v>
      </x:c>
      <x:c r="G52" s="13" t="str">
        <x:v>Dry–medium</x:v>
      </x:c>
      <x:c r="H52" s="13" t="str">
        <x:v>2–4 ft</x:v>
      </x:c>
      <x:c r="I52" s="13" t="str">
        <x:v>18–30 in</x:v>
      </x:c>
      <x:c r="J52" s="13" t="str">
        <x:v>Flowers Jun–Sep</x:v>
      </x:c>
      <x:c r="K52" s="13" t="str">
        <x:v>Clumping</x:v>
      </x:c>
      <x:c r="L52" s="13" t="str">
        <x:v>Easy</x:v>
      </x:c>
      <x:c r="M52" s="13" t="str">
        <x:v>Plug or division for reliable residential establishment; seed for larger restoration areas.</x:v>
      </x:c>
      <x:c r="N52" s="13" t="str">
        <x:v>Apr–May; late Aug–Sep, finishing about six weeks before the first frost.</x:v>
      </x:c>
      <x:c r="O52" s="13" t="str"/>
      <x:c r="P52" s="13" t="str"/>
      <x:c r="Q52" s="13" t="str">
        <x:v>Purple Coneflower, Wild Bergamot, Foxglove Beardtongue, Little Bluestem</x:v>
      </x:c>
      <x:c r="R52" s="13" t="str">
        <x:v>Use as a 2–4 ft pollinator strip beside vegetable beds.</x:v>
      </x:c>
      <x:c r="S52" s="13" t="str">
        <x:v>Leave some stems and seedheads through winter; divide or thin only when needed.</x:v>
      </x:c>
      <x:c r="T52" s="13" t="n">
        <x:v>8</x:v>
      </x:c>
      <x:c r="U52" s="13" t="str">
        <x:v>UPL</x:v>
      </x:c>
      <x:c r="V52" s="13" t="str">
        <x:v>https://universalfqa.org/view_database/80</x:v>
      </x:c>
      <x:c r="W52" s="13" t="str">
        <x:v>https://extension.illinois.edu/news-releases/use-native-prairie-plants-home-landscape</x:v>
      </x:c>
    </x:row>
    <x:row r="53">
      <x:c r="A53" s="13" t="str">
        <x:v>Woodland Phlox</x:v>
      </x:c>
      <x:c r="B53" s="13" t="str">
        <x:v>Phlox divaricata</x:v>
      </x:c>
      <x:c r="C53" s="13" t="str">
        <x:v>Flowers</x:v>
      </x:c>
      <x:c r="D53" s="13" t="str">
        <x:v>Shade &amp; Groundcovers</x:v>
      </x:c>
      <x:c r="E53" s="13" t="str">
        <x:v>Fragrant spring ground-layer flower</x:v>
      </x:c>
      <x:c r="F53" s="13" t="str">
        <x:v>Part shade–shade</x:v>
      </x:c>
      <x:c r="G53" s="13" t="str">
        <x:v>Medium</x:v>
      </x:c>
      <x:c r="H53" s="13" t="str">
        <x:v>1–2 ft</x:v>
      </x:c>
      <x:c r="I53" s="13" t="str">
        <x:v>12–18 in</x:v>
      </x:c>
      <x:c r="J53" s="13" t="str">
        <x:v>Flowers Apr–May</x:v>
      </x:c>
      <x:c r="K53" s="13" t="str">
        <x:v>Moderate colony</x:v>
      </x:c>
      <x:c r="L53" s="13" t="str">
        <x:v>Easy</x:v>
      </x:c>
      <x:c r="M53" s="13" t="str">
        <x:v>Plug or division for reliable residential establishment; seed for larger restoration areas.</x:v>
      </x:c>
      <x:c r="N53" s="13" t="str">
        <x:v>Apr–May; late Aug–Sep, finishing about six weeks before the first frost.</x:v>
      </x:c>
      <x:c r="O53" s="13" t="str"/>
      <x:c r="P53" s="13" t="str"/>
      <x:c r="Q53" s="13" t="str">
        <x:v>Red Columbine, Spotted Crane's Bill, Virginia Bluebells, Wild Ginger</x:v>
      </x:c>
      <x:c r="R53" s="13" t="str">
        <x:v>Use under fruiting shrubs and trees; not suitable for hot vegetable beds.</x:v>
      </x:c>
      <x:c r="S53" s="13" t="str">
        <x:v>Retain leaf litter; avoid deep mulch over crowns.</x:v>
      </x:c>
      <x:c r="T53" s="13" t="n">
        <x:v>5</x:v>
      </x:c>
      <x:c r="U53" s="13" t="str">
        <x:v>FACU</x:v>
      </x:c>
      <x:c r="V53" s="13" t="str">
        <x:v>https://universalfqa.org/view_database/80</x:v>
      </x:c>
      <x:c r="W53" s="13" t="str">
        <x:v>https://www.chicagobotanic.org/plant-information/smart-gardener/native-plants-home-gardens</x:v>
      </x:c>
    </x:row>
    <x:row r="54">
      <x:c r="A54" s="13" t="str">
        <x:v>Allegheny Serviceberry</x:v>
      </x:c>
      <x:c r="B54" s="13" t="str">
        <x:v>Amelanchier laevis</x:v>
      </x:c>
      <x:c r="C54" s="13" t="str">
        <x:v>Fruits &amp; Berries</x:v>
      </x:c>
      <x:c r="D54" s="13" t="str">
        <x:v>Trees</x:v>
      </x:c>
      <x:c r="E54" s="13" t="str">
        <x:v>Edible small tree with strong fall color</x:v>
      </x:c>
      <x:c r="F54" s="13" t="str">
        <x:v>Full sun–part shade</x:v>
      </x:c>
      <x:c r="G54" s="13" t="str">
        <x:v>Medium</x:v>
      </x:c>
      <x:c r="H54" s="13" t="str">
        <x:v>12–25 ft</x:v>
      </x:c>
      <x:c r="I54" s="13" t="str">
        <x:v>12–20 ft</x:v>
      </x:c>
      <x:c r="J54" s="13" t="str">
        <x:v>Flowers Apr–May; fruit Jun–Jul</x:v>
      </x:c>
      <x:c r="K54" s="13" t="str">
        <x:v>Small tree</x:v>
      </x:c>
      <x:c r="L54" s="13" t="str">
        <x:v>Easy</x:v>
      </x:c>
      <x:c r="M54" s="13" t="str">
        <x:v>Container or balled-and-burlapped; bare-root in early spring.</x:v>
      </x:c>
      <x:c r="N54" s="13" t="str">
        <x:v>Early Apr–May after soil thaws and drains; Sep–mid Oct for container/B&amp;B. Bare-root: early spring.</x:v>
      </x:c>
      <x:c r="O54" s="13" t="str">
        <x:v>Ripe berries fresh or cooked</x:v>
      </x:c>
      <x:c r="P54" s="13" t="str">
        <x:v>Confirm positive ID</x:v>
      </x:c>
      <x:c r="Q54" s="13" t="str">
        <x:v>Downy Serviceberry, Black Chokeberry, American Hazelnut, Wild Strawberry</x:v>
      </x:c>
      <x:c r="R54" s="13" t="str">
        <x:v>Place north or west of annual vegetable beds; add a low pollinator strip nearby.</x:v>
      </x:c>
      <x:c r="S54" s="13" t="str">
        <x:v>Good specimen for a small yard; avoid chronic wet soil.</x:v>
      </x:c>
      <x:c r="T54" s="13" t="n">
        <x:v>7</x:v>
      </x:c>
      <x:c r="U54" s="13" t="str">
        <x:v>UPL</x:v>
      </x:c>
      <x:c r="V54" s="13" t="str">
        <x:v>https://universalfqa.org/view_database/80</x:v>
      </x:c>
      <x:c r="W54" s="13" t="str">
        <x:v>https://extension.illinois.edu/podcasts/good-growing/ep-257-design-principles-and-plants-edible-landscapes-goodgrowing</x:v>
      </x:c>
    </x:row>
    <x:row r="55">
      <x:c r="A55" s="13" t="str">
        <x:v>American Elderberry</x:v>
      </x:c>
      <x:c r="B55" s="13" t="str">
        <x:v>Sambucus nigra ssp. canadensis</x:v>
      </x:c>
      <x:c r="C55" s="13" t="str">
        <x:v>Fruits &amp; Berries</x:v>
      </x:c>
      <x:c r="D55" s="13" t="str">
        <x:v>Shrubs &amp; Vines, Rain Garden</x:v>
      </x:c>
      <x:c r="E55" s="13" t="str">
        <x:v>Fast edible shrub and pollinator plant</x:v>
      </x:c>
      <x:c r="F55" s="13" t="str">
        <x:v>Full sun–part shade</x:v>
      </x:c>
      <x:c r="G55" s="13" t="str">
        <x:v>Medium–moist</x:v>
      </x:c>
      <x:c r="H55" s="13" t="str">
        <x:v>8–15 ft</x:v>
      </x:c>
      <x:c r="I55" s="13" t="str">
        <x:v>8–12 ft</x:v>
      </x:c>
      <x:c r="J55" s="13" t="str">
        <x:v>Flowers Jun–Jul; fruit Aug–Sep</x:v>
      </x:c>
      <x:c r="K55" s="13" t="str">
        <x:v>Strong suckering</x:v>
      </x:c>
      <x:c r="L55" s="13" t="str">
        <x:v>Moderate</x:v>
      </x:c>
      <x:c r="M55" s="13" t="str">
        <x:v>Container or balled-and-burlapped; bare-root in early spring.</x:v>
      </x:c>
      <x:c r="N55" s="13" t="str">
        <x:v>Early Apr–May after soil thaws and drains; Sep–mid Oct for container/B&amp;B. Bare-root: early spring.</x:v>
      </x:c>
      <x:c r="O55" s="13" t="str">
        <x:v>Cooked ripe berries and flowers</x:v>
      </x:c>
      <x:c r="P55" s="13" t="str">
        <x:v>Raw or unripe berries, leaves, stems, and bark can cause illness; cook berries and remove stems</x:v>
      </x:c>
      <x:c r="Q55" s="13" t="str">
        <x:v>Downy Serviceberry, Black Chokeberry, American Hazelnut, Wild Strawberry</x:v>
      </x:c>
      <x:c r="R55" s="13" t="str">
        <x:v>Place north or west of annual vegetable beds; add a low pollinator strip nearby.</x:v>
      </x:c>
      <x:c r="S55" s="13" t="str">
        <x:v>Usually fruits better with two genetically different plants; give it a large edge.</x:v>
      </x:c>
      <x:c r="T55" s="13" t="n">
        <x:v>4</x:v>
      </x:c>
      <x:c r="U55" s="13" t="str">
        <x:v>FAC</x:v>
      </x:c>
      <x:c r="V55" s="13" t="str">
        <x:v>https://universalfqa.org/view_database/80</x:v>
      </x:c>
      <x:c r="W55" s="13" t="str">
        <x:v>https://www.nccih.nih.gov/health/elderberry</x:v>
      </x:c>
    </x:row>
    <x:row r="56">
      <x:c r="A56" s="13" t="str">
        <x:v>American Hazelnut</x:v>
      </x:c>
      <x:c r="B56" s="13" t="str">
        <x:v>Corylus americana</x:v>
      </x:c>
      <x:c r="C56" s="13" t="str">
        <x:v>Fruits &amp; Berries</x:v>
      </x:c>
      <x:c r="D56" s="13" t="str">
        <x:v>Nuts &amp; Mast, Shrubs &amp; Vines</x:v>
      </x:c>
      <x:c r="E56" s="13" t="str">
        <x:v>Edible nut hedge and wildlife cover</x:v>
      </x:c>
      <x:c r="F56" s="13" t="str">
        <x:v>Full sun–part shade</x:v>
      </x:c>
      <x:c r="G56" s="13" t="str">
        <x:v>Dry–medium</x:v>
      </x:c>
      <x:c r="H56" s="13" t="str">
        <x:v>6–10 ft</x:v>
      </x:c>
      <x:c r="I56" s="13" t="str">
        <x:v>6–10 ft</x:v>
      </x:c>
      <x:c r="J56" s="13" t="str">
        <x:v>Catkins Mar–Apr; nuts Sep</x:v>
      </x:c>
      <x:c r="K56" s="13" t="str">
        <x:v>Suckering shrub</x:v>
      </x:c>
      <x:c r="L56" s="13" t="str">
        <x:v>Easy</x:v>
      </x:c>
      <x:c r="M56" s="13" t="str">
        <x:v>Container or balled-and-burlapped; bare-root in early spring.</x:v>
      </x:c>
      <x:c r="N56" s="13" t="str">
        <x:v>Early Apr–May after soil thaws and drains; Sep–mid Oct for container/B&amp;B. Bare-root: early spring.</x:v>
      </x:c>
      <x:c r="O56" s="13" t="str">
        <x:v>Ripe hazelnuts</x:v>
      </x:c>
      <x:c r="P56" s="13" t="str">
        <x:v>Protect harvest from wildlife; inspect for spoilage</x:v>
      </x:c>
      <x:c r="Q56" s="13" t="str">
        <x:v>Shagbark Hickory, Bur Oak, Pennsylvania Sedge, Spotted Crane's Bill</x:v>
      </x:c>
      <x:c r="R56" s="13" t="str">
        <x:v>Large-space planting only; place away from annual beds and structures.</x:v>
      </x:c>
      <x:c r="S56" s="13" t="str">
        <x:v>Plant multiple seedlings for better nut set.</x:v>
      </x:c>
      <x:c r="T56" s="13" t="n">
        <x:v>5</x:v>
      </x:c>
      <x:c r="U56" s="13" t="str">
        <x:v>FACU</x:v>
      </x:c>
      <x:c r="V56" s="13" t="str">
        <x:v>https://universalfqa.org/view_database/80</x:v>
      </x:c>
      <x:c r="W56" s="13" t="str">
        <x:v>https://extension.illinois.edu/podcasts/good-growing/ep-257-design-principles-and-plants-edible-landscapes-goodgrowing</x:v>
      </x:c>
    </x:row>
    <x:row r="57">
      <x:c r="A57" s="13" t="str">
        <x:v>American Highbush Cranberry</x:v>
      </x:c>
      <x:c r="B57" s="13" t="str">
        <x:v>Viburnum opulus var. americanum</x:v>
      </x:c>
      <x:c r="C57" s="13" t="str">
        <x:v>Fruits &amp; Berries</x:v>
      </x:c>
      <x:c r="D57" s="13" t="str">
        <x:v>Shrubs &amp; Vines, Rain Garden</x:v>
      </x:c>
      <x:c r="E57" s="13" t="str">
        <x:v>Native fruiting viburnum and hedge</x:v>
      </x:c>
      <x:c r="F57" s="13" t="str">
        <x:v>Full sun–part shade</x:v>
      </x:c>
      <x:c r="G57" s="13" t="str">
        <x:v>Medium–moist</x:v>
      </x:c>
      <x:c r="H57" s="13" t="str">
        <x:v>6–10 ft</x:v>
      </x:c>
      <x:c r="I57" s="13" t="str">
        <x:v>6–10 ft</x:v>
      </x:c>
      <x:c r="J57" s="13" t="str">
        <x:v>Flowers May–Jun; fruit Sep–winter</x:v>
      </x:c>
      <x:c r="K57" s="13" t="str">
        <x:v>Upright shrub</x:v>
      </x:c>
      <x:c r="L57" s="13" t="str">
        <x:v>Advanced</x:v>
      </x:c>
      <x:c r="M57" s="13" t="str">
        <x:v>Container or balled-and-burlapped; bare-root in early spring.</x:v>
      </x:c>
      <x:c r="N57" s="13" t="str">
        <x:v>Early Apr–May after soil thaws and drains; Sep–mid Oct for container/B&amp;B. Bare-root: early spring.</x:v>
      </x:c>
      <x:c r="O57" s="13" t="str">
        <x:v>Tart fruit cooked into sauces or preserves</x:v>
      </x:c>
      <x:c r="P57" s="13" t="str">
        <x:v>Buy the native American variety; European forms are different</x:v>
      </x:c>
      <x:c r="Q57" s="13" t="str">
        <x:v>Downy Serviceberry, Black Chokeberry, American Hazelnut, Wild Strawberry</x:v>
      </x:c>
      <x:c r="R57" s="13" t="str">
        <x:v>Place north or west of annual vegetable beds; add a low pollinator strip nearby.</x:v>
      </x:c>
      <x:c r="S57" s="13" t="str">
        <x:v>Better fruiting with another compatible viburnum nearby.</x:v>
      </x:c>
      <x:c r="T57" s="13" t="n">
        <x:v>10</x:v>
      </x:c>
      <x:c r="U57" s="13" t="str">
        <x:v>FAC</x:v>
      </x:c>
      <x:c r="V57" s="13" t="str">
        <x:v>https://universalfqa.org/view_database/80</x:v>
      </x:c>
      <x:c r="W57" s="13" t="str">
        <x:v>https://extension.illinois.edu/podcasts/good-growing/ep-257-design-principles-and-plants-edible-landscapes-goodgrowing</x:v>
      </x:c>
    </x:row>
    <x:row r="58">
      <x:c r="A58" s="13" t="str">
        <x:v>American Plum</x:v>
      </x:c>
      <x:c r="B58" s="13" t="str">
        <x:v>Prunus americana</x:v>
      </x:c>
      <x:c r="C58" s="13" t="str">
        <x:v>Fruits &amp; Berries</x:v>
      </x:c>
      <x:c r="D58" s="13" t="str">
        <x:v>Trees</x:v>
      </x:c>
      <x:c r="E58" s="13" t="str">
        <x:v>Edible small tree or thicket; early bloom</x:v>
      </x:c>
      <x:c r="F58" s="13" t="str">
        <x:v>Full sun</x:v>
      </x:c>
      <x:c r="G58" s="13" t="str">
        <x:v>Dry–medium</x:v>
      </x:c>
      <x:c r="H58" s="13" t="str">
        <x:v>12–25 ft</x:v>
      </x:c>
      <x:c r="I58" s="13" t="str">
        <x:v>12–20 ft</x:v>
      </x:c>
      <x:c r="J58" s="13" t="str">
        <x:v>Flowers Apr; fruit Aug–Sep</x:v>
      </x:c>
      <x:c r="K58" s="13" t="str">
        <x:v>Strong suckering</x:v>
      </x:c>
      <x:c r="L58" s="13" t="str">
        <x:v>Moderate</x:v>
      </x:c>
      <x:c r="M58" s="13" t="str">
        <x:v>Container or balled-and-burlapped; bare-root in early spring.</x:v>
      </x:c>
      <x:c r="N58" s="13" t="str">
        <x:v>Early Apr–May after soil thaws and drains; Sep–mid Oct for container/B&amp;B. Bare-root: early spring.</x:v>
      </x:c>
      <x:c r="O58" s="13" t="str">
        <x:v>Ripe plums fresh or cooked</x:v>
      </x:c>
      <x:c r="P58" s="13" t="str">
        <x:v>Do not eat pits, leaves, or wilted foliage</x:v>
      </x:c>
      <x:c r="Q58" s="13" t="str">
        <x:v>Downy Serviceberry, Black Chokeberry, American Hazelnut, Wild Strawberry</x:v>
      </x:c>
      <x:c r="R58" s="13" t="str">
        <x:v>Place north or west of annual vegetable beds; add a low pollinator strip nearby.</x:v>
      </x:c>
      <x:c r="S58" s="13" t="str">
        <x:v>Use at a property edge and manage suckers.</x:v>
      </x:c>
      <x:c r="T58" s="13" t="n">
        <x:v>3</x:v>
      </x:c>
      <x:c r="U58" s="13" t="str">
        <x:v>UPL</x:v>
      </x:c>
      <x:c r="V58" s="13" t="str">
        <x:v>https://universalfqa.org/view_database/80</x:v>
      </x:c>
      <x:c r="W58" s="13" t="str">
        <x:v>https://extension.illinois.edu/podcasts/good-growing/ep-257-design-principles-and-plants-edible-landscapes-goodgrowing</x:v>
      </x:c>
    </x:row>
    <x:row r="59">
      <x:c r="A59" s="13" t="str">
        <x:v>Black Chokeberry</x:v>
      </x:c>
      <x:c r="B59" s="13" t="str">
        <x:v>Aronia melanocarpa</x:v>
      </x:c>
      <x:c r="C59" s="13" t="str">
        <x:v>Fruits &amp; Berries</x:v>
      </x:c>
      <x:c r="D59" s="13" t="str">
        <x:v>Shrubs &amp; Vines, Rain Garden</x:v>
      </x:c>
      <x:c r="E59" s="13" t="str">
        <x:v>Edible hedge; flowers, fruit, fall color</x:v>
      </x:c>
      <x:c r="F59" s="13" t="str">
        <x:v>Full sun–part shade</x:v>
      </x:c>
      <x:c r="G59" s="13" t="str">
        <x:v>Medium–moist</x:v>
      </x:c>
      <x:c r="H59" s="13" t="str">
        <x:v>3–6 ft</x:v>
      </x:c>
      <x:c r="I59" s="13" t="str">
        <x:v>3–6 ft</x:v>
      </x:c>
      <x:c r="J59" s="13" t="str">
        <x:v>Flowers May; fruit Aug–Oct</x:v>
      </x:c>
      <x:c r="K59" s="13" t="str">
        <x:v>Moderate suckering</x:v>
      </x:c>
      <x:c r="L59" s="13" t="str">
        <x:v>Easy</x:v>
      </x:c>
      <x:c r="M59" s="13" t="str">
        <x:v>Container or balled-and-burlapped; bare-root in early spring.</x:v>
      </x:c>
      <x:c r="N59" s="13" t="str">
        <x:v>Early Apr–May after soil thaws and drains; Sep–mid Oct for container/B&amp;B. Bare-root: early spring.</x:v>
      </x:c>
      <x:c r="O59" s="13" t="str">
        <x:v>Astringent berries best cooked, juiced, or preserved</x:v>
      </x:c>
      <x:c r="P59" s="13" t="str">
        <x:v>Do not confuse with unrelated ornamental berries</x:v>
      </x:c>
      <x:c r="Q59" s="13" t="str">
        <x:v>Downy Serviceberry, American Hazelnut, Wild Strawberry, Virginia Mountain Mint</x:v>
      </x:c>
      <x:c r="R59" s="13" t="str">
        <x:v>Place north or west of annual vegetable beds; add a low pollinator strip nearby.</x:v>
      </x:c>
      <x:c r="S59" s="13" t="str">
        <x:v>Fruit production is best in sun.</x:v>
      </x:c>
      <x:c r="T59" s="13" t="n">
        <x:v>7</x:v>
      </x:c>
      <x:c r="U59" s="13" t="str">
        <x:v>FACW</x:v>
      </x:c>
      <x:c r="V59" s="13" t="str">
        <x:v>https://universalfqa.org/view_database/80</x:v>
      </x:c>
      <x:c r="W59" s="13" t="str">
        <x:v>https://extension.illinois.edu/podcasts/good-growing/ep-257-design-principles-and-plants-edible-landscapes-goodgrowing</x:v>
      </x:c>
    </x:row>
    <x:row r="60">
      <x:c r="A60" s="13" t="str">
        <x:v>Black Raspberry</x:v>
      </x:c>
      <x:c r="B60" s="13" t="str">
        <x:v>Rubus occidentalis</x:v>
      </x:c>
      <x:c r="C60" s="13" t="str">
        <x:v>Fruits &amp; Berries</x:v>
      </x:c>
      <x:c r="D60" s="13" t="str">
        <x:v>Shrubs &amp; Vines</x:v>
      </x:c>
      <x:c r="E60" s="13" t="str">
        <x:v>Edible bramble and wildlife cover</x:v>
      </x:c>
      <x:c r="F60" s="13" t="str">
        <x:v>Full sun–part shade</x:v>
      </x:c>
      <x:c r="G60" s="13" t="str">
        <x:v>Medium</x:v>
      </x:c>
      <x:c r="H60" s="13" t="str">
        <x:v>3–6 ft</x:v>
      </x:c>
      <x:c r="I60" s="13" t="str">
        <x:v>3–6 ft</x:v>
      </x:c>
      <x:c r="J60" s="13" t="str">
        <x:v>Flowers May; fruit Jun–Jul</x:v>
      </x:c>
      <x:c r="K60" s="13" t="str">
        <x:v>Arching thorny canes</x:v>
      </x:c>
      <x:c r="L60" s="13" t="str">
        <x:v>Moderate</x:v>
      </x:c>
      <x:c r="M60" s="13" t="str">
        <x:v>Container or balled-and-burlapped; bare-root in early spring.</x:v>
      </x:c>
      <x:c r="N60" s="13" t="str">
        <x:v>Early Apr–May after soil thaws and drains; Sep–mid Oct for container/B&amp;B. Bare-root: early spring.</x:v>
      </x:c>
      <x:c r="O60" s="13" t="str">
        <x:v>Ripe black raspberries fresh or preserved</x:v>
      </x:c>
      <x:c r="P60" s="13" t="str">
        <x:v>Wear gloves around canes</x:v>
      </x:c>
      <x:c r="Q60" s="13" t="str">
        <x:v>Downy Serviceberry, Black Chokeberry, American Hazelnut, Wild Strawberry</x:v>
      </x:c>
      <x:c r="R60" s="13" t="str">
        <x:v>Place north or west of annual vegetable beds; add a low pollinator strip nearby.</x:v>
      </x:c>
      <x:c r="S60" s="13" t="str">
        <x:v>Trellis or tip-prune; remove spent canes after fruiting.</x:v>
      </x:c>
      <x:c r="T60" s="13" t="n">
        <x:v>0</x:v>
      </x:c>
      <x:c r="U60" s="13" t="str">
        <x:v>UPL</x:v>
      </x:c>
      <x:c r="V60" s="13" t="str">
        <x:v>https://universalfqa.org/view_database/80</x:v>
      </x:c>
      <x:c r="W60" s="13" t="str">
        <x:v>https://extension.illinois.edu/podcasts/good-growing/ep-257-design-principles-and-plants-edible-landscapes-goodgrowing</x:v>
      </x:c>
    </x:row>
    <x:row r="61">
      <x:c r="A61" s="13" t="str">
        <x:v>Blackhaw Viburnum</x:v>
      </x:c>
      <x:c r="B61" s="13" t="str">
        <x:v>Viburnum prunifolium</x:v>
      </x:c>
      <x:c r="C61" s="13" t="str">
        <x:v>Fruits &amp; Berries</x:v>
      </x:c>
      <x:c r="D61" s="13" t="str">
        <x:v>Shrubs &amp; Vines</x:v>
      </x:c>
      <x:c r="E61" s="13" t="str">
        <x:v>Dry-tolerant flowering small tree/shrub</x:v>
      </x:c>
      <x:c r="F61" s="13" t="str">
        <x:v>Full sun–part shade</x:v>
      </x:c>
      <x:c r="G61" s="13" t="str">
        <x:v>Dry–medium</x:v>
      </x:c>
      <x:c r="H61" s="13" t="str">
        <x:v>8–15 ft</x:v>
      </x:c>
      <x:c r="I61" s="13" t="str">
        <x:v>8–12 ft</x:v>
      </x:c>
      <x:c r="J61" s="13" t="str">
        <x:v>Flowers May; fruit Sep</x:v>
      </x:c>
      <x:c r="K61" s="13" t="str">
        <x:v>Large shrub / small tree</x:v>
      </x:c>
      <x:c r="L61" s="13" t="str">
        <x:v>Easy</x:v>
      </x:c>
      <x:c r="M61" s="13" t="str">
        <x:v>Container or balled-and-burlapped; bare-root in early spring.</x:v>
      </x:c>
      <x:c r="N61" s="13" t="str">
        <x:v>Early Apr–May after soil thaws and drains; Sep–mid Oct for container/B&amp;B. Bare-root: early spring.</x:v>
      </x:c>
      <x:c r="O61" s="13" t="str"/>
      <x:c r="P61" s="13" t="str"/>
      <x:c r="Q61" s="13" t="str">
        <x:v>Downy Serviceberry, Black Chokeberry, American Hazelnut, Wild Strawberry</x:v>
      </x:c>
      <x:c r="R61" s="13" t="str">
        <x:v>Place north or west of annual vegetable beds; add a low pollinator strip nearby.</x:v>
      </x:c>
      <x:c r="S61" s="13" t="str">
        <x:v>Provide mature width; prune for access and renewal rather than forcing it into a small space.</x:v>
      </x:c>
      <x:c r="T61" s="13" t="n">
        <x:v>5</x:v>
      </x:c>
      <x:c r="U61" s="13" t="str">
        <x:v>FACU</x:v>
      </x:c>
      <x:c r="V61" s="13" t="str">
        <x:v>https://universalfqa.org/view_database/80</x:v>
      </x:c>
      <x:c r="W61" s="13" t="str">
        <x:v>https://www.chicagobotanic.org/plant-information/smart-gardener/native-woodies-sun-and-shade</x:v>
      </x:c>
    </x:row>
    <x:row r="62">
      <x:c r="A62" s="13" t="str">
        <x:v>Chokecherry</x:v>
      </x:c>
      <x:c r="B62" s="13" t="str">
        <x:v>Prunus virginiana</x:v>
      </x:c>
      <x:c r="C62" s="13" t="str">
        <x:v>Fruits &amp; Berries</x:v>
      </x:c>
      <x:c r="D62" s="13" t="str">
        <x:v>Shrubs &amp; Vines</x:v>
      </x:c>
      <x:c r="E62" s="13" t="str">
        <x:v>Edible preserve fruit and wildlife shrub</x:v>
      </x:c>
      <x:c r="F62" s="13" t="str">
        <x:v>Full sun–part shade</x:v>
      </x:c>
      <x:c r="G62" s="13" t="str">
        <x:v>Dry–medium</x:v>
      </x:c>
      <x:c r="H62" s="13" t="str">
        <x:v>8–15 ft</x:v>
      </x:c>
      <x:c r="I62" s="13" t="str">
        <x:v>8–12 ft</x:v>
      </x:c>
      <x:c r="J62" s="13" t="str">
        <x:v>Flowers May; fruit Jul–Aug</x:v>
      </x:c>
      <x:c r="K62" s="13" t="str">
        <x:v>Suckering thicket</x:v>
      </x:c>
      <x:c r="L62" s="13" t="str">
        <x:v>Moderate</x:v>
      </x:c>
      <x:c r="M62" s="13" t="str">
        <x:v>Container or balled-and-burlapped; bare-root in early spring.</x:v>
      </x:c>
      <x:c r="N62" s="13" t="str">
        <x:v>Early Apr–May after soil thaws and drains; Sep–mid Oct for container/B&amp;B. Bare-root: early spring.</x:v>
      </x:c>
      <x:c r="O62" s="13" t="str">
        <x:v>Ripe fruit usually cooked into jelly or syrup</x:v>
      </x:c>
      <x:c r="P62" s="13" t="str">
        <x:v>Pits, leaves, and wilted foliage are toxic; do not crush pits</x:v>
      </x:c>
      <x:c r="Q62" s="13" t="str">
        <x:v>Downy Serviceberry, Black Chokeberry, American Hazelnut, Wild Strawberry</x:v>
      </x:c>
      <x:c r="R62" s="13" t="str">
        <x:v>Place north or west of annual vegetable beds; add a low pollinator strip nearby.</x:v>
      </x:c>
      <x:c r="S62" s="13" t="str">
        <x:v>Large-space plant; fruit is astringent raw.</x:v>
      </x:c>
      <x:c r="T62" s="13" t="n">
        <x:v>3</x:v>
      </x:c>
      <x:c r="U62" s="13" t="str">
        <x:v>FACU</x:v>
      </x:c>
      <x:c r="V62" s="13" t="str">
        <x:v>https://universalfqa.org/view_database/80</x:v>
      </x:c>
      <x:c r="W62" s="13" t="str">
        <x:v>https://extension.illinois.edu/podcasts/good-growing/ep-257-design-principles-and-plants-edible-landscapes-goodgrowing</x:v>
      </x:c>
    </x:row>
    <x:row r="63">
      <x:c r="A63" s="13" t="str">
        <x:v>Common Pawpaw</x:v>
      </x:c>
      <x:c r="B63" s="13" t="str">
        <x:v>Asimina triloba</x:v>
      </x:c>
      <x:c r="C63" s="13" t="str">
        <x:v>Fruits &amp; Berries</x:v>
      </x:c>
      <x:c r="D63" s="13" t="str">
        <x:v>Trees, Shade &amp; Groundcovers</x:v>
      </x:c>
      <x:c r="E63" s="13" t="str">
        <x:v>Native fruit tree and woodland understory</x:v>
      </x:c>
      <x:c r="F63" s="13" t="str">
        <x:v>Part shade when young; sun for fruit</x:v>
      </x:c>
      <x:c r="G63" s="13" t="str">
        <x:v>Medium–moist</x:v>
      </x:c>
      <x:c r="H63" s="13" t="str">
        <x:v>12–25 ft</x:v>
      </x:c>
      <x:c r="I63" s="13" t="str">
        <x:v>12–20 ft</x:v>
      </x:c>
      <x:c r="J63" s="13" t="str">
        <x:v>Flowers Apr–May; fruit Sep–Oct</x:v>
      </x:c>
      <x:c r="K63" s="13" t="str">
        <x:v>Colonizing small tree</x:v>
      </x:c>
      <x:c r="L63" s="13" t="str">
        <x:v>Moderate</x:v>
      </x:c>
      <x:c r="M63" s="13" t="str">
        <x:v>Container or balled-and-burlapped; bare-root in early spring.</x:v>
      </x:c>
      <x:c r="N63" s="13" t="str">
        <x:v>Early Apr–May after soil thaws and drains; Sep–mid Oct for container/B&amp;B. Bare-root: early spring.</x:v>
      </x:c>
      <x:c r="O63" s="13" t="str">
        <x:v>Fully ripe soft fruit pulp</x:v>
      </x:c>
      <x:c r="P63" s="13" t="str">
        <x:v>Do not eat seeds or skin; some people are sensitive</x:v>
      </x:c>
      <x:c r="Q63" s="13" t="str">
        <x:v>Spicebush, Ramps, Wild Ginger, Pennsylvania Sedge</x:v>
      </x:c>
      <x:c r="R63" s="13" t="str">
        <x:v>Use beneath deciduous canopy, not inside a full-sun vegetable bed.</x:v>
      </x:c>
      <x:c r="S63" s="13" t="str">
        <x:v>Plant at least two genetically different trees for cross-pollination.</x:v>
      </x:c>
      <x:c r="T63" s="13" t="n">
        <x:v>10</x:v>
      </x:c>
      <x:c r="U63" s="13" t="str">
        <x:v>FAC</x:v>
      </x:c>
      <x:c r="V63" s="13" t="str">
        <x:v>https://universalfqa.org/view_database/80</x:v>
      </x:c>
      <x:c r="W63" s="13" t="str">
        <x:v>https://extension.psu.edu/pawpaw-fruit-in-the-garden-and-the-kitchen/</x:v>
      </x:c>
    </x:row>
    <x:row r="64">
      <x:c r="A64" s="13" t="str">
        <x:v>Downy Serviceberry</x:v>
      </x:c>
      <x:c r="B64" s="13" t="str">
        <x:v>Amelanchier arborea</x:v>
      </x:c>
      <x:c r="C64" s="13" t="str">
        <x:v>Fruits &amp; Berries</x:v>
      </x:c>
      <x:c r="D64" s="13" t="str">
        <x:v>Shrubs &amp; Vines, Trees</x:v>
      </x:c>
      <x:c r="E64" s="13" t="str">
        <x:v>Edible small tree; spring flowers; bird habitat</x:v>
      </x:c>
      <x:c r="F64" s="13" t="str">
        <x:v>Full sun–part shade</x:v>
      </x:c>
      <x:c r="G64" s="13" t="str">
        <x:v>Medium</x:v>
      </x:c>
      <x:c r="H64" s="13" t="str">
        <x:v>12–25 ft</x:v>
      </x:c>
      <x:c r="I64" s="13" t="str">
        <x:v>12–20 ft</x:v>
      </x:c>
      <x:c r="J64" s="13" t="str">
        <x:v>White flowers Apr–May; fruit Jun</x:v>
      </x:c>
      <x:c r="K64" s="13" t="str">
        <x:v>Clumping / small tree</x:v>
      </x:c>
      <x:c r="L64" s="13" t="str">
        <x:v>Easy</x:v>
      </x:c>
      <x:c r="M64" s="13" t="str">
        <x:v>Container or balled-and-burlapped; bare-root in early spring.</x:v>
      </x:c>
      <x:c r="N64" s="13" t="str">
        <x:v>Early Apr–May after soil thaws and drains; Sep–mid Oct for container/B&amp;B. Bare-root: early spring.</x:v>
      </x:c>
      <x:c r="O64" s="13" t="str">
        <x:v>Ripe berries fresh, cooked, or dried</x:v>
      </x:c>
      <x:c r="P64" s="13" t="str">
        <x:v>Confirm positive ID; wash fruit</x:v>
      </x:c>
      <x:c r="Q64" s="13" t="str">
        <x:v>Black Chokeberry, American Hazelnut, Wild Strawberry, Virginia Mountain Mint</x:v>
      </x:c>
      <x:c r="R64" s="13" t="str">
        <x:v>Place north or west of annual vegetable beds; add a low pollinator strip nearby.</x:v>
      </x:c>
      <x:c r="S64" s="13" t="str">
        <x:v>Plant two serviceberries for heavier crops; protect young fruit from birds.</x:v>
      </x:c>
      <x:c r="T64" s="13" t="n">
        <x:v>8</x:v>
      </x:c>
      <x:c r="U64" s="13" t="str">
        <x:v>FACU</x:v>
      </x:c>
      <x:c r="V64" s="13" t="str">
        <x:v>https://universalfqa.org/view_database/80</x:v>
      </x:c>
      <x:c r="W64" s="13" t="str">
        <x:v>https://extension.illinois.edu/podcasts/good-growing/ep-257-design-principles-and-plants-edible-landscapes-goodgrowing</x:v>
      </x:c>
    </x:row>
    <x:row r="65">
      <x:c r="A65" s="13" t="str">
        <x:v>Highbush Blueberry</x:v>
      </x:c>
      <x:c r="B65" s="13" t="str">
        <x:v>Vaccinium corymbosum</x:v>
      </x:c>
      <x:c r="C65" s="13" t="str">
        <x:v>Fruits &amp; Berries</x:v>
      </x:c>
      <x:c r="D65" s="13" t="str">
        <x:v>Shrubs &amp; Vines, Rain Garden, Specialty</x:v>
      </x:c>
      <x:c r="E65" s="13" t="str">
        <x:v>Edible fruiting shrub for acidic soil</x:v>
      </x:c>
      <x:c r="F65" s="13" t="str">
        <x:v>Full sun–part shade</x:v>
      </x:c>
      <x:c r="G65" s="13" t="str">
        <x:v>Acidic, moist–well-drained</x:v>
      </x:c>
      <x:c r="H65" s="13" t="str">
        <x:v>6–10 ft</x:v>
      </x:c>
      <x:c r="I65" s="13" t="str">
        <x:v>6–10 ft</x:v>
      </x:c>
      <x:c r="J65" s="13" t="str">
        <x:v>Flowers May; fruit Jul–Aug</x:v>
      </x:c>
      <x:c r="K65" s="13" t="str">
        <x:v>Upright shrub</x:v>
      </x:c>
      <x:c r="L65" s="13" t="str">
        <x:v>Advanced</x:v>
      </x:c>
      <x:c r="M65" s="13" t="str">
        <x:v>Container or balled-and-burlapped; bare-root in early spring.</x:v>
      </x:c>
      <x:c r="N65" s="13" t="str">
        <x:v>Early Apr–May after soil thaws and drains; Sep–mid Oct for container/B&amp;B. Bare-root: early spring.</x:v>
      </x:c>
      <x:c r="O65" s="13" t="str">
        <x:v>Ripe blueberries</x:v>
      </x:c>
      <x:c r="P65" s="13" t="str">
        <x:v>Only grow in reliably acidic soil</x:v>
      </x:c>
      <x:c r="Q65" s="13" t="str">
        <x:v>Lowbush Blueberry, Pennsylvania Sedge, Cinnamon Fern</x:v>
      </x:c>
      <x:c r="R65" s="13" t="str">
        <x:v>Keep in a separate acidic bed; do not lime or mix with ordinary vegetable soil.</x:v>
      </x:c>
      <x:c r="S65" s="13" t="str">
        <x:v>Use two compatible plants for better yield; dedicate an acidic bed.</x:v>
      </x:c>
      <x:c r="T65" s="13" t="n">
        <x:v>8</x:v>
      </x:c>
      <x:c r="U65" s="13" t="str">
        <x:v>FACW</x:v>
      </x:c>
      <x:c r="V65" s="13" t="str">
        <x:v>https://universalfqa.org/view_database/80</x:v>
      </x:c>
      <x:c r="W65" s="13" t="str">
        <x:v>https://extension.illinois.edu/podcasts/good-growing/ep-257-design-principles-and-plants-edible-landscapes-goodgrowing</x:v>
      </x:c>
    </x:row>
    <x:row r="66">
      <x:c r="A66" s="13" t="str">
        <x:v>Low Serviceberry</x:v>
      </x:c>
      <x:c r="B66" s="13" t="str">
        <x:v>Amelanchier humilis</x:v>
      </x:c>
      <x:c r="C66" s="13" t="str">
        <x:v>Fruits &amp; Berries</x:v>
      </x:c>
      <x:c r="D66" s="13" t="str">
        <x:v>Shrubs &amp; Vines</x:v>
      </x:c>
      <x:c r="E66" s="13" t="str">
        <x:v>Low edible shrub for sunny edge</x:v>
      </x:c>
      <x:c r="F66" s="13" t="str">
        <x:v>Full sun–part shade</x:v>
      </x:c>
      <x:c r="G66" s="13" t="str">
        <x:v>Dry–medium</x:v>
      </x:c>
      <x:c r="H66" s="13" t="str">
        <x:v>3–6 ft</x:v>
      </x:c>
      <x:c r="I66" s="13" t="str">
        <x:v>3–6 ft</x:v>
      </x:c>
      <x:c r="J66" s="13" t="str">
        <x:v>Flowers Apr–May; fruit Jun</x:v>
      </x:c>
      <x:c r="K66" s="13" t="str">
        <x:v>Suckering colony</x:v>
      </x:c>
      <x:c r="L66" s="13" t="str">
        <x:v>Moderate</x:v>
      </x:c>
      <x:c r="M66" s="13" t="str">
        <x:v>Container or balled-and-burlapped; bare-root in early spring.</x:v>
      </x:c>
      <x:c r="N66" s="13" t="str">
        <x:v>Early Apr–May after soil thaws and drains; Sep–mid Oct for container/B&amp;B. Bare-root: early spring.</x:v>
      </x:c>
      <x:c r="O66" s="13" t="str">
        <x:v>Ripe berries fresh or cooked</x:v>
      </x:c>
      <x:c r="P66" s="13" t="str">
        <x:v>Confirm positive ID</x:v>
      </x:c>
      <x:c r="Q66" s="13" t="str">
        <x:v>Downy Serviceberry, Black Chokeberry, American Hazelnut, Wild Strawberry</x:v>
      </x:c>
      <x:c r="R66" s="13" t="str">
        <x:v>Place north or west of annual vegetable beds; add a low pollinator strip nearby.</x:v>
      </x:c>
      <x:c r="S66" s="13" t="str">
        <x:v>Allow room for a patch or remove suckers.</x:v>
      </x:c>
      <x:c r="T66" s="13" t="n">
        <x:v>7</x:v>
      </x:c>
      <x:c r="U66" s="13" t="str">
        <x:v>UPL</x:v>
      </x:c>
      <x:c r="V66" s="13" t="str">
        <x:v>https://universalfqa.org/view_database/80</x:v>
      </x:c>
      <x:c r="W66" s="13" t="str">
        <x:v>https://extension.illinois.edu/podcasts/good-growing/ep-257-design-principles-and-plants-edible-landscapes-goodgrowing</x:v>
      </x:c>
    </x:row>
    <x:row r="67">
      <x:c r="A67" s="13" t="str">
        <x:v>Lowbush Blueberry</x:v>
      </x:c>
      <x:c r="B67" s="13" t="str">
        <x:v>Vaccinium angustifolium</x:v>
      </x:c>
      <x:c r="C67" s="13" t="str">
        <x:v>Fruits &amp; Berries</x:v>
      </x:c>
      <x:c r="D67" s="13" t="str">
        <x:v>Shade &amp; Groundcovers, Specialty</x:v>
      </x:c>
      <x:c r="E67" s="13" t="str">
        <x:v>Low edible blueberry groundcover</x:v>
      </x:c>
      <x:c r="F67" s="13" t="str">
        <x:v>Full sun–part shade</x:v>
      </x:c>
      <x:c r="G67" s="13" t="str">
        <x:v>Acidic, well-drained</x:v>
      </x:c>
      <x:c r="H67" s="13" t="str">
        <x:v>1–2 ft</x:v>
      </x:c>
      <x:c r="I67" s="13" t="str">
        <x:v>12–18 in</x:v>
      </x:c>
      <x:c r="J67" s="13" t="str">
        <x:v>Flowers May; fruit Jul–Aug</x:v>
      </x:c>
      <x:c r="K67" s="13" t="str">
        <x:v>Slow colony</x:v>
      </x:c>
      <x:c r="L67" s="13" t="str">
        <x:v>Advanced</x:v>
      </x:c>
      <x:c r="M67" s="13" t="str">
        <x:v>Container or balled-and-burlapped; bare-root in early spring.</x:v>
      </x:c>
      <x:c r="N67" s="13" t="str">
        <x:v>Early Apr–May after soil thaws and drains; Sep–mid Oct for container/B&amp;B. Bare-root: early spring.</x:v>
      </x:c>
      <x:c r="O67" s="13" t="str">
        <x:v>Ripe blueberries</x:v>
      </x:c>
      <x:c r="P67" s="13" t="str">
        <x:v>Only grow in reliably acidic soil</x:v>
      </x:c>
      <x:c r="Q67" s="13" t="str">
        <x:v>Highbush Blueberry, Pennsylvania Sedge, Cinnamon Fern</x:v>
      </x:c>
      <x:c r="R67" s="13" t="str">
        <x:v>Keep in a separate acidic bed; do not lime or mix with ordinary vegetable soil.</x:v>
      </x:c>
      <x:c r="S67" s="13" t="str">
        <x:v>Chicago clay is usually unsuitable without a dedicated acidic raised bed or container.</x:v>
      </x:c>
      <x:c r="T67" s="13" t="n">
        <x:v>6</x:v>
      </x:c>
      <x:c r="U67" s="13" t="str">
        <x:v>FACU</x:v>
      </x:c>
      <x:c r="V67" s="13" t="str">
        <x:v>https://universalfqa.org/view_database/80</x:v>
      </x:c>
      <x:c r="W67" s="13" t="str">
        <x:v>https://extension.illinois.edu/podcasts/good-growing/ep-257-design-principles-and-plants-edible-landscapes-goodgrowing</x:v>
      </x:c>
    </x:row>
    <x:row r="68">
      <x:c r="A68" s="13" t="str">
        <x:v>Missouri Gooseberry</x:v>
      </x:c>
      <x:c r="B68" s="13" t="str">
        <x:v>Ribes missouriense</x:v>
      </x:c>
      <x:c r="C68" s="13" t="str">
        <x:v>Fruits &amp; Berries</x:v>
      </x:c>
      <x:c r="D68" s="13" t="str">
        <x:v>Shrubs &amp; Vines</x:v>
      </x:c>
      <x:c r="E68" s="13" t="str">
        <x:v>Edible gooseberry for woodland edge</x:v>
      </x:c>
      <x:c r="F68" s="13" t="str">
        <x:v>Part shade–full sun</x:v>
      </x:c>
      <x:c r="G68" s="13" t="str">
        <x:v>Medium</x:v>
      </x:c>
      <x:c r="H68" s="13" t="str">
        <x:v>3–6 ft</x:v>
      </x:c>
      <x:c r="I68" s="13" t="str">
        <x:v>3–6 ft</x:v>
      </x:c>
      <x:c r="J68" s="13" t="str">
        <x:v>Flowers spring; fruit early–midsummer</x:v>
      </x:c>
      <x:c r="K68" s="13" t="str">
        <x:v>Thorny shrub</x:v>
      </x:c>
      <x:c r="L68" s="13" t="str">
        <x:v>Moderate</x:v>
      </x:c>
      <x:c r="M68" s="13" t="str">
        <x:v>Container or balled-and-burlapped; bare-root in early spring.</x:v>
      </x:c>
      <x:c r="N68" s="13" t="str">
        <x:v>Early Apr–May after soil thaws and drains; Sep–mid Oct for container/B&amp;B. Bare-root: early spring.</x:v>
      </x:c>
      <x:c r="O68" s="13" t="str">
        <x:v>Ripe fruit fresh or cooked</x:v>
      </x:c>
      <x:c r="P68" s="13" t="str">
        <x:v>Thorns; confirm positive ID</x:v>
      </x:c>
      <x:c r="Q68" s="13" t="str">
        <x:v>Common Pawpaw, Spicebush, Ramps, Wild Ginger</x:v>
      </x:c>
      <x:c r="R68" s="13" t="str">
        <x:v>Use beneath deciduous canopy, not inside a full-sun vegetable bed.</x:v>
      </x:c>
      <x:c r="S68" s="13" t="str">
        <x:v>Place where thorny branches will not obstruct paths.</x:v>
      </x:c>
      <x:c r="T68" s="13" t="n">
        <x:v>2</x:v>
      </x:c>
      <x:c r="U68" s="13" t="str">
        <x:v>UPL</x:v>
      </x:c>
      <x:c r="V68" s="13" t="str">
        <x:v>https://universalfqa.org/view_database/80</x:v>
      </x:c>
      <x:c r="W68" s="13" t="str">
        <x:v>https://extension.illinois.edu/podcasts/good-growing/ep-257-design-principles-and-plants-edible-landscapes-goodgrowing</x:v>
      </x:c>
    </x:row>
    <x:row r="69">
      <x:c r="A69" s="13" t="str">
        <x:v>Nannyberry</x:v>
      </x:c>
      <x:c r="B69" s="13" t="str">
        <x:v>Viburnum lentago</x:v>
      </x:c>
      <x:c r="C69" s="13" t="str">
        <x:v>Fruits &amp; Berries</x:v>
      </x:c>
      <x:c r="D69" s="13" t="str">
        <x:v>Shrubs &amp; Vines</x:v>
      </x:c>
      <x:c r="E69" s="13" t="str">
        <x:v>Large flowering and fruiting screen</x:v>
      </x:c>
      <x:c r="F69" s="13" t="str">
        <x:v>Full sun–part shade</x:v>
      </x:c>
      <x:c r="G69" s="13" t="str">
        <x:v>Medium–moist</x:v>
      </x:c>
      <x:c r="H69" s="13" t="str">
        <x:v>8–15 ft</x:v>
      </x:c>
      <x:c r="I69" s="13" t="str">
        <x:v>8–12 ft</x:v>
      </x:c>
      <x:c r="J69" s="13" t="str">
        <x:v>Flowers May; fruit Sep</x:v>
      </x:c>
      <x:c r="K69" s="13" t="str">
        <x:v>Suckering large shrub</x:v>
      </x:c>
      <x:c r="L69" s="13" t="str">
        <x:v>Easy</x:v>
      </x:c>
      <x:c r="M69" s="13" t="str">
        <x:v>Container or balled-and-burlapped; bare-root in early spring.</x:v>
      </x:c>
      <x:c r="N69" s="13" t="str">
        <x:v>Early Apr–May after soil thaws and drains; Sep–mid Oct for container/B&amp;B. Bare-root: early spring.</x:v>
      </x:c>
      <x:c r="O69" s="13" t="str"/>
      <x:c r="P69" s="13" t="str"/>
      <x:c r="Q69" s="13" t="str">
        <x:v>Downy Serviceberry, Black Chokeberry, American Hazelnut, Wild Strawberry</x:v>
      </x:c>
      <x:c r="R69" s="13" t="str">
        <x:v>Place north or west of annual vegetable beds; add a low pollinator strip nearby.</x:v>
      </x:c>
      <x:c r="S69" s="13" t="str">
        <x:v>Provide mature width; prune for access and renewal rather than forcing it into a small space.</x:v>
      </x:c>
      <x:c r="T69" s="13" t="n">
        <x:v>4</x:v>
      </x:c>
      <x:c r="U69" s="13" t="str">
        <x:v>FAC</x:v>
      </x:c>
      <x:c r="V69" s="13" t="str">
        <x:v>https://universalfqa.org/view_database/80</x:v>
      </x:c>
      <x:c r="W69" s="13" t="str">
        <x:v>https://www.chicagobotanic.org/plant-information/smart-gardener/native-woodies-sun-and-shade</x:v>
      </x:c>
    </x:row>
    <x:row r="70">
      <x:c r="A70" s="13" t="str">
        <x:v>Red Mulberry</x:v>
      </x:c>
      <x:c r="B70" s="13" t="str">
        <x:v>Morus rubra</x:v>
      </x:c>
      <x:c r="C70" s="13" t="str">
        <x:v>Fruits &amp; Berries</x:v>
      </x:c>
      <x:c r="D70" s="13" t="str">
        <x:v>Trees</x:v>
      </x:c>
      <x:c r="E70" s="13" t="str">
        <x:v>Large fruiting shade tree</x:v>
      </x:c>
      <x:c r="F70" s="13" t="str">
        <x:v>Full sun–part shade</x:v>
      </x:c>
      <x:c r="G70" s="13" t="str">
        <x:v>Medium</x:v>
      </x:c>
      <x:c r="H70" s="13" t="str">
        <x:v>25–45 ft</x:v>
      </x:c>
      <x:c r="I70" s="13" t="str">
        <x:v>20–35 ft</x:v>
      </x:c>
      <x:c r="J70" s="13" t="str">
        <x:v>Flowers spring; fruit Jun–Jul</x:v>
      </x:c>
      <x:c r="K70" s="13" t="str">
        <x:v>Large tree; messy fruit</x:v>
      </x:c>
      <x:c r="L70" s="13" t="str">
        <x:v>Moderate</x:v>
      </x:c>
      <x:c r="M70" s="13" t="str">
        <x:v>Container or balled-and-burlapped; bare-root in early spring.</x:v>
      </x:c>
      <x:c r="N70" s="13" t="str">
        <x:v>Early Apr–May after soil thaws and drains; Sep–mid Oct for container/B&amp;B. Bare-root: early spring.</x:v>
      </x:c>
      <x:c r="O70" s="13" t="str">
        <x:v>Fully ripe dark fruit</x:v>
      </x:c>
      <x:c r="P70" s="13" t="str">
        <x:v>Site away from paving and parked cars</x:v>
      </x:c>
      <x:c r="Q70" s="13" t="str">
        <x:v>White Oak, Downy Serviceberry, American Hazelnut, Pennsylvania Sedge</x:v>
      </x:c>
      <x:c r="R70" s="13" t="str">
        <x:v>Keep large trees north or west of food beds and outside raised-bed root zones.</x:v>
      </x:c>
      <x:c r="S70" s="13" t="str">
        <x:v>Use only where falling fruit is acceptable.</x:v>
      </x:c>
      <x:c r="T70" s="13" t="n">
        <x:v>10</x:v>
      </x:c>
      <x:c r="U70" s="13" t="str">
        <x:v>FACU</x:v>
      </x:c>
      <x:c r="V70" s="13" t="str">
        <x:v>https://universalfqa.org/view_database/80</x:v>
      </x:c>
      <x:c r="W70" s="13" t="str">
        <x:v>https://extension.illinois.edu/podcasts/good-growing/ep-257-design-principles-and-plants-edible-landscapes-goodgrowing</x:v>
      </x:c>
    </x:row>
    <x:row r="71">
      <x:c r="A71" s="13" t="str">
        <x:v>Riverbank Grape</x:v>
      </x:c>
      <x:c r="B71" s="13" t="str">
        <x:v>Vitis riparia</x:v>
      </x:c>
      <x:c r="C71" s="13" t="str">
        <x:v>Fruits &amp; Berries</x:v>
      </x:c>
      <x:c r="D71" s="13" t="str">
        <x:v>Shrubs &amp; Vines</x:v>
      </x:c>
      <x:c r="E71" s="13" t="str">
        <x:v>Edible native grape for a dedicated trellis</x:v>
      </x:c>
      <x:c r="F71" s="13" t="str">
        <x:v>Full sun</x:v>
      </x:c>
      <x:c r="G71" s="13" t="str">
        <x:v>Medium–moist</x:v>
      </x:c>
      <x:c r="H71" s="13" t="str">
        <x:v>10–30 ft vine</x:v>
      </x:c>
      <x:c r="I71" s="13" t="str">
        <x:v>Dedicated trellis</x:v>
      </x:c>
      <x:c r="J71" s="13" t="str">
        <x:v>Flowers May–Jun; fruit Aug–Sep</x:v>
      </x:c>
      <x:c r="K71" s="13" t="str">
        <x:v>Very vigorous vine</x:v>
      </x:c>
      <x:c r="L71" s="13" t="str">
        <x:v>Moderate</x:v>
      </x:c>
      <x:c r="M71" s="13" t="str">
        <x:v>Plug or container plant; provide the support and mature-space requirement before planting.</x:v>
      </x:c>
      <x:c r="N71" s="13" t="str">
        <x:v>Apr–May; late Aug–Sep, finishing about six weeks before the first frost.</x:v>
      </x:c>
      <x:c r="O71" s="13" t="str">
        <x:v>Ripe grapes, juice, or jelly</x:v>
      </x:c>
      <x:c r="P71" s="13" t="str">
        <x:v>Do not allow it to climb young trees or structures</x:v>
      </x:c>
      <x:c r="Q71" s="13" t="str">
        <x:v>Limber Honeysuckle, Groundnut, Wild Bergamot, Nodding Onion</x:v>
      </x:c>
      <x:c r="R71" s="13" t="str">
        <x:v>Use a dedicated trellis away from tomato cages, berry canes, and young trees.</x:v>
      </x:c>
      <x:c r="S71" s="13" t="str">
        <x:v>Requires annual pruning and a strong trellis.</x:v>
      </x:c>
      <x:c r="T71" s="13" t="n">
        <x:v>1</x:v>
      </x:c>
      <x:c r="U71" s="13" t="str">
        <x:v>FACW</x:v>
      </x:c>
      <x:c r="V71" s="13" t="str">
        <x:v>https://universalfqa.org/view_database/80</x:v>
      </x:c>
      <x:c r="W71" s="13" t="str">
        <x:v>https://extension.illinois.edu/podcasts/good-growing/ep-257-design-principles-and-plants-edible-landscapes-goodgrowing</x:v>
      </x:c>
    </x:row>
    <x:row r="72">
      <x:c r="A72" s="13" t="str">
        <x:v>Wild Black Currant</x:v>
      </x:c>
      <x:c r="B72" s="13" t="str">
        <x:v>Ribes americanum</x:v>
      </x:c>
      <x:c r="C72" s="13" t="str">
        <x:v>Fruits &amp; Berries</x:v>
      </x:c>
      <x:c r="D72" s="13" t="str">
        <x:v>Shrubs &amp; Vines</x:v>
      </x:c>
      <x:c r="E72" s="13" t="str">
        <x:v>Edible shade-tolerant currant</x:v>
      </x:c>
      <x:c r="F72" s="13" t="str">
        <x:v>Part shade–full sun</x:v>
      </x:c>
      <x:c r="G72" s="13" t="str">
        <x:v>Medium–moist</x:v>
      </x:c>
      <x:c r="H72" s="13" t="str">
        <x:v>3–6 ft</x:v>
      </x:c>
      <x:c r="I72" s="13" t="str">
        <x:v>3–6 ft</x:v>
      </x:c>
      <x:c r="J72" s="13" t="str">
        <x:v>Flowers spring; fruit midsummer</x:v>
      </x:c>
      <x:c r="K72" s="13" t="str">
        <x:v>Compact shrub</x:v>
      </x:c>
      <x:c r="L72" s="13" t="str">
        <x:v>Moderate</x:v>
      </x:c>
      <x:c r="M72" s="13" t="str">
        <x:v>Container or balled-and-burlapped; bare-root in early spring.</x:v>
      </x:c>
      <x:c r="N72" s="13" t="str">
        <x:v>Early Apr–May after soil thaws and drains; Sep–mid Oct for container/B&amp;B. Bare-root: early spring.</x:v>
      </x:c>
      <x:c r="O72" s="13" t="str">
        <x:v>Ripe currants fresh or preserved</x:v>
      </x:c>
      <x:c r="P72" s="13" t="str">
        <x:v>Verify local nursery guidance and positive identification</x:v>
      </x:c>
      <x:c r="Q72" s="13" t="str">
        <x:v>Common Pawpaw, Spicebush, Ramps, Wild Ginger</x:v>
      </x:c>
      <x:c r="R72" s="13" t="str">
        <x:v>Use beneath deciduous canopy, not inside a full-sun vegetable bed.</x:v>
      </x:c>
      <x:c r="S72" s="13" t="str">
        <x:v>Best with cool roots, moisture, and air circulation.</x:v>
      </x:c>
      <x:c r="T72" s="13" t="n">
        <x:v>4</x:v>
      </x:c>
      <x:c r="U72" s="13" t="str">
        <x:v>FACW</x:v>
      </x:c>
      <x:c r="V72" s="13" t="str">
        <x:v>https://universalfqa.org/view_database/80</x:v>
      </x:c>
      <x:c r="W72" s="13" t="str">
        <x:v>https://extension.illinois.edu/podcasts/good-growing/ep-257-design-principles-and-plants-edible-landscapes-goodgrowing</x:v>
      </x:c>
    </x:row>
    <x:row r="73">
      <x:c r="A73" s="13" t="str">
        <x:v>Wild Strawberry</x:v>
      </x:c>
      <x:c r="B73" s="13" t="str">
        <x:v>Fragaria virginiana</x:v>
      </x:c>
      <x:c r="C73" s="13" t="str">
        <x:v>Fruits &amp; Berries</x:v>
      </x:c>
      <x:c r="D73" s="13" t="str">
        <x:v>Shade &amp; Groundcovers</x:v>
      </x:c>
      <x:c r="E73" s="13" t="str">
        <x:v>Edible living groundcover</x:v>
      </x:c>
      <x:c r="F73" s="13" t="str">
        <x:v>Full sun–part shade</x:v>
      </x:c>
      <x:c r="G73" s="13" t="str">
        <x:v>Dry–medium</x:v>
      </x:c>
      <x:c r="H73" s="13" t="str">
        <x:v>4–12 in</x:v>
      </x:c>
      <x:c r="I73" s="13" t="str">
        <x:v>8–18 in</x:v>
      </x:c>
      <x:c r="J73" s="13" t="str">
        <x:v>Flowers Apr–May; fruit May–Jun</x:v>
      </x:c>
      <x:c r="K73" s="13" t="str">
        <x:v>Strong runners</x:v>
      </x:c>
      <x:c r="L73" s="13" t="str">
        <x:v>Easy</x:v>
      </x:c>
      <x:c r="M73" s="13" t="str">
        <x:v>Plug or division for reliable residential establishment; seed for larger restoration areas.</x:v>
      </x:c>
      <x:c r="N73" s="13" t="str">
        <x:v>Apr–May; late Aug–Sep, finishing about six weeks before the first frost.</x:v>
      </x:c>
      <x:c r="O73" s="13" t="str">
        <x:v>Ripe fruit fresh</x:v>
      </x:c>
      <x:c r="P73" s="13" t="str">
        <x:v>Wash fruit; positively identify</x:v>
      </x:c>
      <x:c r="Q73" s="13" t="str">
        <x:v>Downy Serviceberry, Black Chokeberry, American Hazelnut, Virginia Mountain Mint</x:v>
      </x:c>
      <x:c r="R73" s="13" t="str">
        <x:v>Place north or west of annual vegetable beds; add a low pollinator strip nearby.</x:v>
      </x:c>
      <x:c r="S73" s="13" t="str">
        <x:v>Use where runners can fill gaps; edge annually.</x:v>
      </x:c>
      <x:c r="T73" s="13" t="n">
        <x:v>0</x:v>
      </x:c>
      <x:c r="U73" s="13" t="str">
        <x:v>FACU</x:v>
      </x:c>
      <x:c r="V73" s="13" t="str">
        <x:v>https://universalfqa.org/view_database/80</x:v>
      </x:c>
      <x:c r="W73" s="13" t="str">
        <x:v>https://extension.illinois.edu/podcasts/good-growing/ep-257-design-principles-and-plants-edible-landscapes-goodgrowing</x:v>
      </x:c>
    </x:row>
    <x:row r="74">
      <x:c r="A74" s="13" t="str">
        <x:v>Bicknell's Sedge</x:v>
      </x:c>
      <x:c r="B74" s="13" t="str">
        <x:v>Carex bicknellii</x:v>
      </x:c>
      <x:c r="C74" s="13" t="str">
        <x:v>Grasses &amp; Sedges</x:v>
      </x:c>
      <x:c r="D74" s="13" t="str"/>
      <x:c r="E74" s="13" t="str">
        <x:v>Sunny prairie sedge matrix</x:v>
      </x:c>
      <x:c r="F74" s="13" t="str">
        <x:v>Full sun</x:v>
      </x:c>
      <x:c r="G74" s="13" t="str">
        <x:v>Dry–medium</x:v>
      </x:c>
      <x:c r="H74" s="13" t="str">
        <x:v>1–2 ft</x:v>
      </x:c>
      <x:c r="I74" s="13" t="str">
        <x:v>12–18 in</x:v>
      </x:c>
      <x:c r="J74" s="13" t="str">
        <x:v>Seedheads May–Jun</x:v>
      </x:c>
      <x:c r="K74" s="13" t="str">
        <x:v>Clumping</x:v>
      </x:c>
      <x:c r="L74" s="13" t="str">
        <x:v>Easy</x:v>
      </x:c>
      <x:c r="M74" s="13" t="str">
        <x:v>Plug or division; seed for restoration-scale work.</x:v>
      </x:c>
      <x:c r="N74" s="13" t="str">
        <x:v>Apr–May or late Aug–Sep; wet-site plugs should be installed only when site hydrology is stable.</x:v>
      </x:c>
      <x:c r="O74" s="13" t="str"/>
      <x:c r="P74" s="13" t="str"/>
      <x:c r="Q74" s="13" t="str">
        <x:v>Butterfly Weed, Purple Prairie Clover, Prairie Dropseed, Little Bluestem</x:v>
      </x:c>
      <x:c r="R74" s="13" t="str">
        <x:v>Good low-water border near herbs, onions, and raised beds; keep tall plants from shading crops.</x:v>
      </x:c>
      <x:c r="S74" s="13" t="str">
        <x:v>Leave standing through winter; cut back in early spring.</x:v>
      </x:c>
      <x:c r="T74" s="13" t="n">
        <x:v>8</x:v>
      </x:c>
      <x:c r="U74" s="13" t="str">
        <x:v>FACU</x:v>
      </x:c>
      <x:c r="V74" s="13" t="str">
        <x:v>https://universalfqa.org/view_database/80</x:v>
      </x:c>
      <x:c r="W74" s="13" t="str">
        <x:v>https://extension.illinois.edu/blogs/naturalist-notebook/2021-09-16-using-natives-home-landscape</x:v>
      </x:c>
    </x:row>
    <x:row r="75">
      <x:c r="A75" s="13" t="str">
        <x:v>Big Bluestem</x:v>
      </x:c>
      <x:c r="B75" s="13" t="str">
        <x:v>Andropogon gerardii</x:v>
      </x:c>
      <x:c r="C75" s="13" t="str">
        <x:v>Grasses &amp; Sedges</x:v>
      </x:c>
      <x:c r="D75" s="13" t="str"/>
      <x:c r="E75" s="13" t="str">
        <x:v>Tall prairie structure for large beds</x:v>
      </x:c>
      <x:c r="F75" s="13" t="str">
        <x:v>Full sun</x:v>
      </x:c>
      <x:c r="G75" s="13" t="str">
        <x:v>Dry–medium</x:v>
      </x:c>
      <x:c r="H75" s="13" t="str">
        <x:v>5–8 ft</x:v>
      </x:c>
      <x:c r="I75" s="13" t="str">
        <x:v>3–5 ft</x:v>
      </x:c>
      <x:c r="J75" s="13" t="str">
        <x:v>Seedheads Aug–winter</x:v>
      </x:c>
      <x:c r="K75" s="13" t="str">
        <x:v>Large clump / short rhizomes</x:v>
      </x:c>
      <x:c r="L75" s="13" t="str">
        <x:v>Easy</x:v>
      </x:c>
      <x:c r="M75" s="13" t="str">
        <x:v>Plug for small gardens; seed for larger matrices and restorations.</x:v>
      </x:c>
      <x:c r="N75" s="13" t="str">
        <x:v>Plugs: Apr–May or late Aug–Sep. Seed: dormant sow after the first hard frost or use the species-specific protocol.</x:v>
      </x:c>
      <x:c r="O75" s="13" t="str"/>
      <x:c r="P75" s="13" t="str"/>
      <x:c r="Q75" s="13" t="str">
        <x:v>Culver's Root, Sweet Black-Eyed Susan, Switchgrass, Stiff Goldenrod</x:v>
      </x:c>
      <x:c r="R75" s="13" t="str">
        <x:v>Keep north or west of crops; tall growth will shade vegetables.</x:v>
      </x:c>
      <x:c r="S75" s="13" t="str">
        <x:v>Leave standing through winter; cut back in early spring.</x:v>
      </x:c>
      <x:c r="T75" s="13" t="n">
        <x:v>5</x:v>
      </x:c>
      <x:c r="U75" s="13" t="str">
        <x:v>FAC</x:v>
      </x:c>
      <x:c r="V75" s="13" t="str">
        <x:v>https://universalfqa.org/view_database/80</x:v>
      </x:c>
      <x:c r="W75" s="13" t="str">
        <x:v>https://extension.illinois.edu/blogs/naturalist-notebook/2021-09-16-using-natives-home-landscape</x:v>
      </x:c>
    </x:row>
    <x:row r="76">
      <x:c r="A76" s="13" t="str">
        <x:v>Fox Sedge</x:v>
      </x:c>
      <x:c r="B76" s="13" t="str">
        <x:v>Carex vulpinoidea</x:v>
      </x:c>
      <x:c r="C76" s="13" t="str">
        <x:v>Grasses &amp; Sedges</x:v>
      </x:c>
      <x:c r="D76" s="13" t="str">
        <x:v>Rain Garden</x:v>
      </x:c>
      <x:c r="E76" s="13" t="str">
        <x:v>Fast rain-garden filler sedge</x:v>
      </x:c>
      <x:c r="F76" s="13" t="str">
        <x:v>Full sun–part shade</x:v>
      </x:c>
      <x:c r="G76" s="13" t="str">
        <x:v>Moist–wet</x:v>
      </x:c>
      <x:c r="H76" s="13" t="str">
        <x:v>2–4 ft</x:v>
      </x:c>
      <x:c r="I76" s="13" t="str">
        <x:v>18–30 in</x:v>
      </x:c>
      <x:c r="J76" s="13" t="str">
        <x:v>Seedheads Jun–Aug</x:v>
      </x:c>
      <x:c r="K76" s="13" t="str">
        <x:v>Strong clump / self-seeding</x:v>
      </x:c>
      <x:c r="L76" s="13" t="str">
        <x:v>Easy</x:v>
      </x:c>
      <x:c r="M76" s="13" t="str">
        <x:v>Plug or division; seed for restoration-scale work.</x:v>
      </x:c>
      <x:c r="N76" s="13" t="str">
        <x:v>Apr–May or late Aug–Sep; wet-site plugs should be installed only when site hydrology is stable.</x:v>
      </x:c>
      <x:c r="O76" s="13" t="str"/>
      <x:c r="P76" s="13" t="str"/>
      <x:c r="Q76" s="13" t="str">
        <x:v>Swamp Milkweed, Blue Flag Iris, Great Blue Lobelia, New England Aster</x:v>
      </x:c>
      <x:c r="R76" s="13" t="str">
        <x:v>Use in a rain garden or low strip, not in a standard food bed.</x:v>
      </x:c>
      <x:c r="S76" s="13" t="str">
        <x:v>Leave standing through winter; cut back in early spring.</x:v>
      </x:c>
      <x:c r="T76" s="13" t="n">
        <x:v>2</x:v>
      </x:c>
      <x:c r="U76" s="13" t="str">
        <x:v>FACW</x:v>
      </x:c>
      <x:c r="V76" s="13" t="str">
        <x:v>https://universalfqa.org/view_database/80</x:v>
      </x:c>
      <x:c r="W76" s="13" t="str">
        <x:v>https://extension.illinois.edu/blogs/naturalist-notebook/2021-09-16-using-natives-home-landscape</x:v>
      </x:c>
    </x:row>
    <x:row r="77">
      <x:c r="A77" s="13" t="str">
        <x:v>Gray's Sedge</x:v>
      </x:c>
      <x:c r="B77" s="13" t="str">
        <x:v>Carex grayi</x:v>
      </x:c>
      <x:c r="C77" s="13" t="str">
        <x:v>Grasses &amp; Sedges</x:v>
      </x:c>
      <x:c r="D77" s="13" t="str">
        <x:v>Rain Garden</x:v>
      </x:c>
      <x:c r="E77" s="13" t="str">
        <x:v>Ornamental mace-like sedge</x:v>
      </x:c>
      <x:c r="F77" s="13" t="str">
        <x:v>Part shade–sun</x:v>
      </x:c>
      <x:c r="G77" s="13" t="str">
        <x:v>Moist</x:v>
      </x:c>
      <x:c r="H77" s="13" t="str">
        <x:v>2–4 ft</x:v>
      </x:c>
      <x:c r="I77" s="13" t="str">
        <x:v>18–30 in</x:v>
      </x:c>
      <x:c r="J77" s="13" t="str">
        <x:v>Seedheads Jun–Aug</x:v>
      </x:c>
      <x:c r="K77" s="13" t="str">
        <x:v>Clumping</x:v>
      </x:c>
      <x:c r="L77" s="13" t="str">
        <x:v>Easy</x:v>
      </x:c>
      <x:c r="M77" s="13" t="str">
        <x:v>Plug or division; seed for restoration-scale work.</x:v>
      </x:c>
      <x:c r="N77" s="13" t="str">
        <x:v>Apr–May or late Aug–Sep; wet-site plugs should be installed only when site hydrology is stable.</x:v>
      </x:c>
      <x:c r="O77" s="13" t="str"/>
      <x:c r="P77" s="13" t="str"/>
      <x:c r="Q77" s="13" t="str">
        <x:v>Swamp Milkweed, Blue Flag Iris, Great Blue Lobelia, Fox Sedge</x:v>
      </x:c>
      <x:c r="R77" s="13" t="str">
        <x:v>Use in a rain garden or low strip, not in a standard food bed.</x:v>
      </x:c>
      <x:c r="S77" s="13" t="str">
        <x:v>Leave standing through winter; cut back in early spring.</x:v>
      </x:c>
      <x:c r="T77" s="13" t="n">
        <x:v>7</x:v>
      </x:c>
      <x:c r="U77" s="13" t="str">
        <x:v>FACW</x:v>
      </x:c>
      <x:c r="V77" s="13" t="str">
        <x:v>https://universalfqa.org/view_database/80</x:v>
      </x:c>
      <x:c r="W77" s="13" t="str">
        <x:v>https://extension.illinois.edu/blogs/naturalist-notebook/2021-09-16-using-natives-home-landscape</x:v>
      </x:c>
    </x:row>
    <x:row r="78">
      <x:c r="A78" s="13" t="str">
        <x:v>Indian Grass</x:v>
      </x:c>
      <x:c r="B78" s="13" t="str">
        <x:v>Sorghastrum nutans</x:v>
      </x:c>
      <x:c r="C78" s="13" t="str">
        <x:v>Grasses &amp; Sedges</x:v>
      </x:c>
      <x:c r="D78" s="13" t="str"/>
      <x:c r="E78" s="13" t="str">
        <x:v>Golden tall prairie grass</x:v>
      </x:c>
      <x:c r="F78" s="13" t="str">
        <x:v>Full sun</x:v>
      </x:c>
      <x:c r="G78" s="13" t="str">
        <x:v>Dry–medium</x:v>
      </x:c>
      <x:c r="H78" s="13" t="str">
        <x:v>5–8 ft</x:v>
      </x:c>
      <x:c r="I78" s="13" t="str">
        <x:v>3–5 ft</x:v>
      </x:c>
      <x:c r="J78" s="13" t="str">
        <x:v>Seedheads Aug–winter</x:v>
      </x:c>
      <x:c r="K78" s="13" t="str">
        <x:v>Clumping / seedlings</x:v>
      </x:c>
      <x:c r="L78" s="13" t="str">
        <x:v>Easy</x:v>
      </x:c>
      <x:c r="M78" s="13" t="str">
        <x:v>Plug for small gardens; seed for larger matrices and restorations.</x:v>
      </x:c>
      <x:c r="N78" s="13" t="str">
        <x:v>Plugs: Apr–May or late Aug–Sep. Seed: dormant sow after the first hard frost or use the species-specific protocol.</x:v>
      </x:c>
      <x:c r="O78" s="13" t="str"/>
      <x:c r="P78" s="13" t="str"/>
      <x:c r="Q78" s="13" t="str">
        <x:v>Culver's Root, Sweet Black-Eyed Susan, Switchgrass, Stiff Goldenrod</x:v>
      </x:c>
      <x:c r="R78" s="13" t="str">
        <x:v>Keep north or west of crops; tall growth will shade vegetables.</x:v>
      </x:c>
      <x:c r="S78" s="13" t="str">
        <x:v>Leave standing through winter; cut back in early spring.</x:v>
      </x:c>
      <x:c r="T78" s="13" t="n">
        <x:v>5</x:v>
      </x:c>
      <x:c r="U78" s="13" t="str">
        <x:v>FACU</x:v>
      </x:c>
      <x:c r="V78" s="13" t="str">
        <x:v>https://universalfqa.org/view_database/80</x:v>
      </x:c>
      <x:c r="W78" s="13" t="str">
        <x:v>https://extension.illinois.edu/blogs/naturalist-notebook/2021-09-16-using-natives-home-landscape</x:v>
      </x:c>
    </x:row>
    <x:row r="79">
      <x:c r="A79" s="13" t="str">
        <x:v>June Grass</x:v>
      </x:c>
      <x:c r="B79" s="13" t="str">
        <x:v>Koeleria macrantha</x:v>
      </x:c>
      <x:c r="C79" s="13" t="str">
        <x:v>Grasses &amp; Sedges</x:v>
      </x:c>
      <x:c r="D79" s="13" t="str"/>
      <x:c r="E79" s="13" t="str">
        <x:v>Compact cool-season dry grass</x:v>
      </x:c>
      <x:c r="F79" s="13" t="str">
        <x:v>Full sun</x:v>
      </x:c>
      <x:c r="G79" s="13" t="str">
        <x:v>Dry</x:v>
      </x:c>
      <x:c r="H79" s="13" t="str">
        <x:v>1–3 ft</x:v>
      </x:c>
      <x:c r="I79" s="13" t="str">
        <x:v>18–24 in</x:v>
      </x:c>
      <x:c r="J79" s="13" t="str">
        <x:v>Seedheads May–Jul</x:v>
      </x:c>
      <x:c r="K79" s="13" t="str">
        <x:v>Clumping</x:v>
      </x:c>
      <x:c r="L79" s="13" t="str">
        <x:v>Moderate</x:v>
      </x:c>
      <x:c r="M79" s="13" t="str">
        <x:v>Plug for small gardens; seed for larger matrices and restorations.</x:v>
      </x:c>
      <x:c r="N79" s="13" t="str">
        <x:v>Plugs: Apr–May or late Aug–Sep. Seed: dormant sow after the first hard frost or use the species-specific protocol.</x:v>
      </x:c>
      <x:c r="O79" s="13" t="str"/>
      <x:c r="P79" s="13" t="str"/>
      <x:c r="Q79" s="13" t="str">
        <x:v>Butterfly Weed, Purple Prairie Clover, Prairie Dropseed, Little Bluestem</x:v>
      </x:c>
      <x:c r="R79" s="13" t="str">
        <x:v>Good low-water border near herbs, onions, and raised beds; keep tall plants from shading crops.</x:v>
      </x:c>
      <x:c r="S79" s="13" t="str">
        <x:v>Leave standing through winter; cut back in early spring.</x:v>
      </x:c>
      <x:c r="T79" s="13" t="n">
        <x:v>8</x:v>
      </x:c>
      <x:c r="U79" s="13" t="str">
        <x:v>UPL</x:v>
      </x:c>
      <x:c r="V79" s="13" t="str">
        <x:v>https://universalfqa.org/view_database/80</x:v>
      </x:c>
      <x:c r="W79" s="13" t="str">
        <x:v>https://extension.illinois.edu/blogs/naturalist-notebook/2021-09-16-using-natives-home-landscape</x:v>
      </x:c>
    </x:row>
    <x:row r="80">
      <x:c r="A80" s="13" t="str">
        <x:v>Palm Sedge</x:v>
      </x:c>
      <x:c r="B80" s="13" t="str">
        <x:v>Carex muskingumensis</x:v>
      </x:c>
      <x:c r="C80" s="13" t="str">
        <x:v>Grasses &amp; Sedges</x:v>
      </x:c>
      <x:c r="D80" s="13" t="str">
        <x:v>Rain Garden</x:v>
      </x:c>
      <x:c r="E80" s="13" t="str">
        <x:v>Palm-like sedge for moist shade</x:v>
      </x:c>
      <x:c r="F80" s="13" t="str">
        <x:v>Part shade–sun</x:v>
      </x:c>
      <x:c r="G80" s="13" t="str">
        <x:v>Moist</x:v>
      </x:c>
      <x:c r="H80" s="13" t="str">
        <x:v>2–4 ft</x:v>
      </x:c>
      <x:c r="I80" s="13" t="str">
        <x:v>18–30 in</x:v>
      </x:c>
      <x:c r="J80" s="13" t="str">
        <x:v>Seedheads Jun–Aug</x:v>
      </x:c>
      <x:c r="K80" s="13" t="str">
        <x:v>Clumping / short rhizomes</x:v>
      </x:c>
      <x:c r="L80" s="13" t="str">
        <x:v>Easy</x:v>
      </x:c>
      <x:c r="M80" s="13" t="str">
        <x:v>Plug or division; seed for restoration-scale work.</x:v>
      </x:c>
      <x:c r="N80" s="13" t="str">
        <x:v>Apr–May or late Aug–Sep; wet-site plugs should be installed only when site hydrology is stable.</x:v>
      </x:c>
      <x:c r="O80" s="13" t="str"/>
      <x:c r="P80" s="13" t="str"/>
      <x:c r="Q80" s="13" t="str">
        <x:v>Swamp Milkweed, Blue Flag Iris, Great Blue Lobelia, Fox Sedge</x:v>
      </x:c>
      <x:c r="R80" s="13" t="str">
        <x:v>Use in a rain garden or low strip, not in a standard food bed.</x:v>
      </x:c>
      <x:c r="S80" s="13" t="str">
        <x:v>Leave standing through winter; cut back in early spring.</x:v>
      </x:c>
      <x:c r="T80" s="13" t="n">
        <x:v>9</x:v>
      </x:c>
      <x:c r="U80" s="13" t="str">
        <x:v>OBL</x:v>
      </x:c>
      <x:c r="V80" s="13" t="str">
        <x:v>https://universalfqa.org/view_database/80</x:v>
      </x:c>
      <x:c r="W80" s="13" t="str">
        <x:v>https://extension.illinois.edu/blogs/naturalist-notebook/2021-09-16-using-natives-home-landscape</x:v>
      </x:c>
    </x:row>
    <x:row r="81">
      <x:c r="A81" s="13" t="str">
        <x:v>Side-Oats Grama</x:v>
      </x:c>
      <x:c r="B81" s="13" t="str">
        <x:v>Bouteloua curtipendula</x:v>
      </x:c>
      <x:c r="C81" s="13" t="str">
        <x:v>Grasses &amp; Sedges</x:v>
      </x:c>
      <x:c r="D81" s="13" t="str"/>
      <x:c r="E81" s="13" t="str">
        <x:v>Short dry prairie grass</x:v>
      </x:c>
      <x:c r="F81" s="13" t="str">
        <x:v>Full sun</x:v>
      </x:c>
      <x:c r="G81" s="13" t="str">
        <x:v>Dry</x:v>
      </x:c>
      <x:c r="H81" s="13" t="str">
        <x:v>1–3 ft</x:v>
      </x:c>
      <x:c r="I81" s="13" t="str">
        <x:v>18–24 in</x:v>
      </x:c>
      <x:c r="J81" s="13" t="str">
        <x:v>Seedheads Jul–Sep</x:v>
      </x:c>
      <x:c r="K81" s="13" t="str">
        <x:v>Clumping</x:v>
      </x:c>
      <x:c r="L81" s="13" t="str">
        <x:v>Easy</x:v>
      </x:c>
      <x:c r="M81" s="13" t="str">
        <x:v>Plug for small gardens; seed for larger matrices and restorations.</x:v>
      </x:c>
      <x:c r="N81" s="13" t="str">
        <x:v>Plugs: Apr–May or late Aug–Sep. Seed: dormant sow after the first hard frost or use the species-specific protocol.</x:v>
      </x:c>
      <x:c r="O81" s="13" t="str"/>
      <x:c r="P81" s="13" t="str"/>
      <x:c r="Q81" s="13" t="str">
        <x:v>Butterfly Weed, Purple Prairie Clover, Prairie Dropseed, Little Bluestem</x:v>
      </x:c>
      <x:c r="R81" s="13" t="str">
        <x:v>Good low-water border near herbs, onions, and raised beds; keep tall plants from shading crops.</x:v>
      </x:c>
      <x:c r="S81" s="13" t="str">
        <x:v>Leave standing through winter; cut back in early spring.</x:v>
      </x:c>
      <x:c r="T81" s="13" t="n">
        <x:v>8</x:v>
      </x:c>
      <x:c r="U81" s="13" t="str">
        <x:v>UPL</x:v>
      </x:c>
      <x:c r="V81" s="13" t="str">
        <x:v>https://universalfqa.org/view_database/80</x:v>
      </x:c>
      <x:c r="W81" s="13" t="str">
        <x:v>https://extension.illinois.edu/blogs/naturalist-notebook/2021-09-16-using-natives-home-landscape</x:v>
      </x:c>
    </x:row>
    <x:row r="82">
      <x:c r="A82" s="13" t="str">
        <x:v>Switchgrass</x:v>
      </x:c>
      <x:c r="B82" s="13" t="str">
        <x:v>Panicum virgatum</x:v>
      </x:c>
      <x:c r="C82" s="13" t="str">
        <x:v>Grasses &amp; Sedges</x:v>
      </x:c>
      <x:c r="D82" s="13" t="str">
        <x:v>Rain Garden</x:v>
      </x:c>
      <x:c r="E82" s="13" t="str">
        <x:v>Tall adaptable grass and screen</x:v>
      </x:c>
      <x:c r="F82" s="13" t="str">
        <x:v>Full sun</x:v>
      </x:c>
      <x:c r="G82" s="13" t="str">
        <x:v>Medium–moist</x:v>
      </x:c>
      <x:c r="H82" s="13" t="str">
        <x:v>5–8 ft</x:v>
      </x:c>
      <x:c r="I82" s="13" t="str">
        <x:v>3–5 ft</x:v>
      </x:c>
      <x:c r="J82" s="13" t="str">
        <x:v>Seedheads Aug–winter</x:v>
      </x:c>
      <x:c r="K82" s="13" t="str">
        <x:v>Large clump / rhizomes</x:v>
      </x:c>
      <x:c r="L82" s="13" t="str">
        <x:v>Easy</x:v>
      </x:c>
      <x:c r="M82" s="13" t="str">
        <x:v>Plug for small gardens; seed for larger matrices and restorations.</x:v>
      </x:c>
      <x:c r="N82" s="13" t="str">
        <x:v>Plugs: Apr–May or late Aug–Sep. Seed: dormant sow after the first hard frost or use the species-specific protocol.</x:v>
      </x:c>
      <x:c r="O82" s="13" t="str"/>
      <x:c r="P82" s="13" t="str"/>
      <x:c r="Q82" s="13" t="str">
        <x:v>Culver's Root, Sweet Black-Eyed Susan, Stiff Goldenrod, Prairie Ironweed</x:v>
      </x:c>
      <x:c r="R82" s="13" t="str">
        <x:v>Keep north or west of crops; tall growth will shade vegetables.</x:v>
      </x:c>
      <x:c r="S82" s="13" t="str">
        <x:v>Leave standing through winter; cut back in early spring.</x:v>
      </x:c>
      <x:c r="T82" s="13" t="n">
        <x:v>3</x:v>
      </x:c>
      <x:c r="U82" s="13" t="str">
        <x:v>FAC</x:v>
      </x:c>
      <x:c r="V82" s="13" t="str">
        <x:v>https://universalfqa.org/view_database/80</x:v>
      </x:c>
      <x:c r="W82" s="13" t="str">
        <x:v>https://extension.illinois.edu/blogs/naturalist-notebook/2021-09-16-using-natives-home-landscape</x:v>
      </x:c>
    </x:row>
    <x:row r="83">
      <x:c r="A83" s="13" t="str">
        <x:v>Tussock Sedge</x:v>
      </x:c>
      <x:c r="B83" s="13" t="str">
        <x:v>Carex stricta</x:v>
      </x:c>
      <x:c r="C83" s="13" t="str">
        <x:v>Grasses &amp; Sedges</x:v>
      </x:c>
      <x:c r="D83" s="13" t="str">
        <x:v>Rain Garden</x:v>
      </x:c>
      <x:c r="E83" s="13" t="str">
        <x:v>Tussock-forming wetland sedge</x:v>
      </x:c>
      <x:c r="F83" s="13" t="str">
        <x:v>Full sun–part shade</x:v>
      </x:c>
      <x:c r="G83" s="13" t="str">
        <x:v>Wet</x:v>
      </x:c>
      <x:c r="H83" s="13" t="str">
        <x:v>2–4 ft</x:v>
      </x:c>
      <x:c r="I83" s="13" t="str">
        <x:v>18–30 in</x:v>
      </x:c>
      <x:c r="J83" s="13" t="str">
        <x:v>Seedheads May–Jul</x:v>
      </x:c>
      <x:c r="K83" s="13" t="str">
        <x:v>Tussock / colony</x:v>
      </x:c>
      <x:c r="L83" s="13" t="str">
        <x:v>Moderate</x:v>
      </x:c>
      <x:c r="M83" s="13" t="str">
        <x:v>Plug or division; seed for restoration-scale work.</x:v>
      </x:c>
      <x:c r="N83" s="13" t="str">
        <x:v>Apr–May or late Aug–Sep; wet-site plugs should be installed only when site hydrology is stable.</x:v>
      </x:c>
      <x:c r="O83" s="13" t="str"/>
      <x:c r="P83" s="13" t="str"/>
      <x:c r="Q83" s="13" t="str">
        <x:v>Swamp Milkweed, Blue Flag Iris, Great Blue Lobelia, Fox Sedge</x:v>
      </x:c>
      <x:c r="R83" s="13" t="str">
        <x:v>Use in a rain garden or low strip, not in a standard food bed.</x:v>
      </x:c>
      <x:c r="S83" s="13" t="str">
        <x:v>Leave standing through winter; cut back in early spring.</x:v>
      </x:c>
      <x:c r="T83" s="13" t="n">
        <x:v>5</x:v>
      </x:c>
      <x:c r="U83" s="13" t="str">
        <x:v>OBL</x:v>
      </x:c>
      <x:c r="V83" s="13" t="str">
        <x:v>https://universalfqa.org/view_database/80</x:v>
      </x:c>
      <x:c r="W83" s="13" t="str">
        <x:v>https://extension.illinois.edu/blogs/naturalist-notebook/2021-09-16-using-natives-home-landscape</x:v>
      </x:c>
    </x:row>
    <x:row r="84">
      <x:c r="A84" s="13" t="str">
        <x:v>American Wild Mint</x:v>
      </x:c>
      <x:c r="B84" s="13" t="str">
        <x:v>Mentha arvensis</x:v>
      </x:c>
      <x:c r="C84" s="13" t="str">
        <x:v>Herbs &amp; Teas</x:v>
      </x:c>
      <x:c r="D84" s="13" t="str">
        <x:v>Rain Garden</x:v>
      </x:c>
      <x:c r="E84" s="13" t="str">
        <x:v>Native mint for moist soil</x:v>
      </x:c>
      <x:c r="F84" s="13" t="str">
        <x:v>Full sun–part shade</x:v>
      </x:c>
      <x:c r="G84" s="13" t="str">
        <x:v>Moist</x:v>
      </x:c>
      <x:c r="H84" s="13" t="str">
        <x:v>1–2 ft</x:v>
      </x:c>
      <x:c r="I84" s="13" t="str">
        <x:v>12–18 in</x:v>
      </x:c>
      <x:c r="J84" s="13" t="str">
        <x:v>Flowers Jul–Sep; leaves in season</x:v>
      </x:c>
      <x:c r="K84" s="13" t="str">
        <x:v>Strong rhizomes</x:v>
      </x:c>
      <x:c r="L84" s="13" t="str">
        <x:v>Easy</x:v>
      </x:c>
      <x:c r="M84" s="13" t="str">
        <x:v>Plug or division for reliable residential establishment; seed for larger restoration areas.</x:v>
      </x:c>
      <x:c r="N84" s="13" t="str">
        <x:v>Apr–May; late Aug–Sep, finishing about six weeks before the first frost.</x:v>
      </x:c>
      <x:c r="O84" s="13" t="str">
        <x:v>Leaves for tea and seasoning</x:v>
      </x:c>
      <x:c r="P84" s="13" t="str">
        <x:v>Contain aggressively spreading roots</x:v>
      </x:c>
      <x:c r="Q84" s="13" t="str">
        <x:v>Duck Potato, Blue Flag Iris, Tussock Sedge, Cardinal Flower</x:v>
      </x:c>
      <x:c r="R84" s="13" t="str">
        <x:v>Use downslope or in a controlled wet bed; keep ordinary vegetables in drained soil.</x:v>
      </x:c>
      <x:c r="S84" s="13" t="str">
        <x:v>Use in a pot sunk into moist soil or a dedicated wet strip.</x:v>
      </x:c>
      <x:c r="T84" s="13" t="n">
        <x:v>5</x:v>
      </x:c>
      <x:c r="U84" s="13" t="str">
        <x:v>FACW</x:v>
      </x:c>
      <x:c r="V84" s="13" t="str">
        <x:v>https://universalfqa.org/view_database/80</x:v>
      </x:c>
      <x:c r="W84" s="13" t="str">
        <x:v>https://extension.illinois.edu/podcasts/good-growing/ep-257-design-principles-and-plants-edible-landscapes-goodgrowing</x:v>
      </x:c>
    </x:row>
    <x:row r="85">
      <x:c r="A85" s="13" t="str">
        <x:v>Anise Hyssop</x:v>
      </x:c>
      <x:c r="B85" s="13" t="str">
        <x:v>Agastache foeniculum</x:v>
      </x:c>
      <x:c r="C85" s="13" t="str">
        <x:v>Herbs &amp; Teas</x:v>
      </x:c>
      <x:c r="D85" s="13" t="str">
        <x:v>Flowers</x:v>
      </x:c>
      <x:c r="E85" s="13" t="str">
        <x:v>Anise-scented tea herb and long-blooming flower</x:v>
      </x:c>
      <x:c r="F85" s="13" t="str">
        <x:v>Full sun–part shade</x:v>
      </x:c>
      <x:c r="G85" s="13" t="str">
        <x:v>Dry–medium</x:v>
      </x:c>
      <x:c r="H85" s="13" t="str">
        <x:v>2–4 ft</x:v>
      </x:c>
      <x:c r="I85" s="13" t="str">
        <x:v>18–30 in</x:v>
      </x:c>
      <x:c r="J85" s="13" t="str">
        <x:v>Flowers Jun–Sep</x:v>
      </x:c>
      <x:c r="K85" s="13" t="str">
        <x:v>Clumping; self-seeds</x:v>
      </x:c>
      <x:c r="L85" s="13" t="str">
        <x:v>Easy</x:v>
      </x:c>
      <x:c r="M85" s="13" t="str">
        <x:v>Plug or division for reliable residential establishment; seed for larger restoration areas.</x:v>
      </x:c>
      <x:c r="N85" s="13" t="str">
        <x:v>Apr–May; late Aug–Sep, finishing about six weeks before the first frost.</x:v>
      </x:c>
      <x:c r="O85" s="13" t="str">
        <x:v>Leaves and flowers for tea</x:v>
      </x:c>
      <x:c r="P85" s="13" t="str">
        <x:v>Use garden-grown material; may self-seed</x:v>
      </x:c>
      <x:c r="Q85" s="13" t="str">
        <x:v>Wild Bergamot, Virginia Mountain Mint, Nodding Onion, Golden Alexanders</x:v>
      </x:c>
      <x:c r="R85" s="13" t="str">
        <x:v>Good border near tomatoes, peppers, squash, cucumbers, beans, and herbs; attracts pollinators and beneficial insects.</x:v>
      </x:c>
      <x:c r="S85" s="13" t="str">
        <x:v>Short-lived perennial; retain some seedlings.</x:v>
      </x:c>
      <x:c r="T85" s="13" t="n">
        <x:v>0</x:v>
      </x:c>
      <x:c r="U85" s="13" t="str">
        <x:v>UPL</x:v>
      </x:c>
      <x:c r="V85" s="13" t="str">
        <x:v>https://universalfqa.org/view_database/80</x:v>
      </x:c>
      <x:c r="W85" s="13" t="str">
        <x:v>https://extension.illinois.edu/podcasts/good-growing/ep-257-design-principles-and-plants-edible-landscapes-goodgrowing</x:v>
      </x:c>
    </x:row>
    <x:row r="86">
      <x:c r="A86" s="13" t="str">
        <x:v>Aniseroot</x:v>
      </x:c>
      <x:c r="B86" s="13" t="str">
        <x:v>Osmorhiza longistylis</x:v>
      </x:c>
      <x:c r="C86" s="13" t="str">
        <x:v>Herbs &amp; Teas</x:v>
      </x:c>
      <x:c r="D86" s="13" t="str">
        <x:v>Shade &amp; Groundcovers</x:v>
      </x:c>
      <x:c r="E86" s="13" t="str">
        <x:v>Anise-scented woodland herb</x:v>
      </x:c>
      <x:c r="F86" s="13" t="str">
        <x:v>Part shade–shade</x:v>
      </x:c>
      <x:c r="G86" s="13" t="str">
        <x:v>Medium</x:v>
      </x:c>
      <x:c r="H86" s="13" t="str">
        <x:v>1–2 ft</x:v>
      </x:c>
      <x:c r="I86" s="13" t="str">
        <x:v>12–18 in</x:v>
      </x:c>
      <x:c r="J86" s="13" t="str">
        <x:v>Flowers Apr–Jun; roots/leaves aromatic</x:v>
      </x:c>
      <x:c r="K86" s="13" t="str">
        <x:v>Clumping / self-seeding</x:v>
      </x:c>
      <x:c r="L86" s="13" t="str">
        <x:v>Moderate</x:v>
      </x:c>
      <x:c r="M86" s="13" t="str">
        <x:v>Plug or division for reliable residential establishment; seed for larger restoration areas.</x:v>
      </x:c>
      <x:c r="N86" s="13" t="str">
        <x:v>Apr–May; late Aug–Sep, finishing about six weeks before the first frost.</x:v>
      </x:c>
      <x:c r="O86" s="13" t="str">
        <x:v>Leaves and roots have anise flavor</x:v>
      </x:c>
      <x:c r="P86" s="13" t="str">
        <x:v>Positive identification is essential; Apiaceae has dangerous look-alikes</x:v>
      </x:c>
      <x:c r="Q86" s="13" t="str">
        <x:v>Red Columbine, Spotted Crane's Bill, Virginia Bluebells, Wild Ginger</x:v>
      </x:c>
      <x:c r="R86" s="13" t="str">
        <x:v>Use under fruiting shrubs and trees; not suitable for hot vegetable beds.</x:v>
      </x:c>
      <x:c r="S86" s="13" t="str">
        <x:v>Use as a specialty woodland herb, not a beginner edible.</x:v>
      </x:c>
      <x:c r="T86" s="13" t="n">
        <x:v>5</x:v>
      </x:c>
      <x:c r="U86" s="13" t="str">
        <x:v>FACU</x:v>
      </x:c>
      <x:c r="V86" s="13" t="str">
        <x:v>https://universalfqa.org/view_database/80</x:v>
      </x:c>
      <x:c r="W86" s="13" t="str">
        <x:v>https://extension.illinois.edu/podcasts/good-growing/ep-257-design-principles-and-plants-edible-landscapes-goodgrowing</x:v>
      </x:c>
    </x:row>
    <x:row r="87">
      <x:c r="A87" s="13" t="str">
        <x:v>Golden Alexanders</x:v>
      </x:c>
      <x:c r="B87" s="13" t="str">
        <x:v>Zizia aurea</x:v>
      </x:c>
      <x:c r="C87" s="13" t="str">
        <x:v>Herbs &amp; Teas</x:v>
      </x:c>
      <x:c r="D87" s="13" t="str">
        <x:v>Flowers</x:v>
      </x:c>
      <x:c r="E87" s="13" t="str">
        <x:v>Early beneficial-insect flower</x:v>
      </x:c>
      <x:c r="F87" s="13" t="str">
        <x:v>Full sun–part shade</x:v>
      </x:c>
      <x:c r="G87" s="13" t="str">
        <x:v>Medium–moist</x:v>
      </x:c>
      <x:c r="H87" s="13" t="str">
        <x:v>2–4 ft</x:v>
      </x:c>
      <x:c r="I87" s="13" t="str">
        <x:v>18–30 in</x:v>
      </x:c>
      <x:c r="J87" s="13" t="str">
        <x:v>Flowers Apr–Jun</x:v>
      </x:c>
      <x:c r="K87" s="13" t="str">
        <x:v>Clumping / self-seeding</x:v>
      </x:c>
      <x:c r="L87" s="13" t="str">
        <x:v>Easy</x:v>
      </x:c>
      <x:c r="M87" s="13" t="str">
        <x:v>Plug or division for reliable residential establishment; seed for larger restoration areas.</x:v>
      </x:c>
      <x:c r="N87" s="13" t="str">
        <x:v>Apr–May; late Aug–Sep, finishing about six weeks before the first frost.</x:v>
      </x:c>
      <x:c r="O87" s="13" t="str"/>
      <x:c r="P87" s="13" t="str"/>
      <x:c r="Q87" s="13" t="str">
        <x:v>Wild Bergamot, Virginia Mountain Mint, Nodding Onion, Foxglove Beardtongue</x:v>
      </x:c>
      <x:c r="R87" s="13" t="str">
        <x:v>Good border near tomatoes, peppers, squash, cucumbers, beans, and herbs; attracts pollinators and beneficial insects.</x:v>
      </x:c>
      <x:c r="S87" s="13" t="str">
        <x:v>Leave some stems and seedheads through winter; divide or thin only when needed.</x:v>
      </x:c>
      <x:c r="T87" s="13" t="n">
        <x:v>5</x:v>
      </x:c>
      <x:c r="U87" s="13" t="str">
        <x:v>FAC</x:v>
      </x:c>
      <x:c r="V87" s="13" t="str">
        <x:v>https://universalfqa.org/view_database/80</x:v>
      </x:c>
      <x:c r="W87" s="13" t="str">
        <x:v>https://extension.illinois.edu/news-releases/use-native-prairie-plants-home-landscape</x:v>
      </x:c>
    </x:row>
    <x:row r="88">
      <x:c r="A88" s="13" t="str">
        <x:v>New Jersey Tea</x:v>
      </x:c>
      <x:c r="B88" s="13" t="str">
        <x:v>Ceanothus americanus</x:v>
      </x:c>
      <x:c r="C88" s="13" t="str">
        <x:v>Herbs &amp; Teas</x:v>
      </x:c>
      <x:c r="D88" s="13" t="str">
        <x:v>Shrubs &amp; Vines, Flowers</x:v>
      </x:c>
      <x:c r="E88" s="13" t="str">
        <x:v>Compact dry-site shrub and tea-history plant</x:v>
      </x:c>
      <x:c r="F88" s="13" t="str">
        <x:v>Full sun–part shade</x:v>
      </x:c>
      <x:c r="G88" s="13" t="str">
        <x:v>Dry–medium</x:v>
      </x:c>
      <x:c r="H88" s="13" t="str">
        <x:v>3–6 ft</x:v>
      </x:c>
      <x:c r="I88" s="13" t="str">
        <x:v>3–6 ft</x:v>
      </x:c>
      <x:c r="J88" s="13" t="str">
        <x:v>Flowers Jun–Jul</x:v>
      </x:c>
      <x:c r="K88" s="13" t="str">
        <x:v>Slow suckering</x:v>
      </x:c>
      <x:c r="L88" s="13" t="str">
        <x:v>Moderate</x:v>
      </x:c>
      <x:c r="M88" s="13" t="str">
        <x:v>Container or balled-and-burlapped; bare-root in early spring.</x:v>
      </x:c>
      <x:c r="N88" s="13" t="str">
        <x:v>Early Apr–May after soil thaws and drains; Sep–mid Oct for container/B&amp;B. Bare-root: early spring.</x:v>
      </x:c>
      <x:c r="O88" s="13" t="str">
        <x:v>Dried leaves have historical tea use</x:v>
      </x:c>
      <x:c r="P88" s="13" t="str">
        <x:v>Do not treat historical use as medical advice</x:v>
      </x:c>
      <x:c r="Q88" s="13" t="str">
        <x:v>Ninebark, Fragrant Sumac, Shrubby St. John's Wort, Little Bluestem</x:v>
      </x:c>
      <x:c r="R88" s="13" t="str">
        <x:v>Use as a windbreak or edge; leave enough clearance for mature width.</x:v>
      </x:c>
      <x:c r="S88" s="13" t="str">
        <x:v>Deep-rooted; difficult to move once established.</x:v>
      </x:c>
      <x:c r="T88" s="13" t="n">
        <x:v>6</x:v>
      </x:c>
      <x:c r="U88" s="13" t="str">
        <x:v>UPL</x:v>
      </x:c>
      <x:c r="V88" s="13" t="str">
        <x:v>https://universalfqa.org/view_database/80</x:v>
      </x:c>
      <x:c r="W88" s="13" t="str">
        <x:v>https://extension.illinois.edu/podcasts/good-growing/ep-257-design-principles-and-plants-edible-landscapes-goodgrowing</x:v>
      </x:c>
    </x:row>
    <x:row r="89">
      <x:c r="A89" s="13" t="str">
        <x:v>Purple Giant Hyssop</x:v>
      </x:c>
      <x:c r="B89" s="13" t="str">
        <x:v>Agastache scrophulariaefolia</x:v>
      </x:c>
      <x:c r="C89" s="13" t="str">
        <x:v>Herbs &amp; Teas</x:v>
      </x:c>
      <x:c r="D89" s="13" t="str">
        <x:v>Flowers</x:v>
      </x:c>
      <x:c r="E89" s="13" t="str">
        <x:v>Tall aromatic pollinator plant</x:v>
      </x:c>
      <x:c r="F89" s="13" t="str">
        <x:v>Full sun–part shade</x:v>
      </x:c>
      <x:c r="G89" s="13" t="str">
        <x:v>Medium</x:v>
      </x:c>
      <x:c r="H89" s="13" t="str">
        <x:v>4–7 ft</x:v>
      </x:c>
      <x:c r="I89" s="13" t="str">
        <x:v>2–4 ft</x:v>
      </x:c>
      <x:c r="J89" s="13" t="str">
        <x:v>Flowers Jul–Sep</x:v>
      </x:c>
      <x:c r="K89" s="13" t="str">
        <x:v>Clumping; self-seeds</x:v>
      </x:c>
      <x:c r="L89" s="13" t="str">
        <x:v>Moderate</x:v>
      </x:c>
      <x:c r="M89" s="13" t="str">
        <x:v>Plug or division for reliable residential establishment; seed for larger restoration areas.</x:v>
      </x:c>
      <x:c r="N89" s="13" t="str">
        <x:v>Apr–May; late Aug–Sep, finishing about six weeks before the first frost.</x:v>
      </x:c>
      <x:c r="O89" s="13" t="str">
        <x:v>Leaves for tea</x:v>
      </x:c>
      <x:c r="P89" s="13" t="str">
        <x:v>Use only positively identified material</x:v>
      </x:c>
      <x:c r="Q89" s="13" t="str">
        <x:v>Purple Coneflower, Wild Bergamot, Foxglove Beardtongue, Little Bluestem</x:v>
      </x:c>
      <x:c r="R89" s="13" t="str">
        <x:v>Use as a 2–4 ft pollinator strip beside vegetable beds.</x:v>
      </x:c>
      <x:c r="S89" s="13" t="str">
        <x:v>Use toward the back of a border.</x:v>
      </x:c>
      <x:c r="T89" s="13" t="n">
        <x:v>5</x:v>
      </x:c>
      <x:c r="U89" s="13" t="str">
        <x:v>UPL</x:v>
      </x:c>
      <x:c r="V89" s="13" t="str">
        <x:v>https://universalfqa.org/view_database/80</x:v>
      </x:c>
      <x:c r="W89" s="13" t="str">
        <x:v>https://extension.illinois.edu/podcasts/good-growing/ep-257-design-principles-and-plants-edible-landscapes-goodgrowing</x:v>
      </x:c>
    </x:row>
    <x:row r="90">
      <x:c r="A90" s="13" t="str">
        <x:v>Slender Mountain Mint</x:v>
      </x:c>
      <x:c r="B90" s="13" t="str">
        <x:v>Pycnanthemum tenuifolium</x:v>
      </x:c>
      <x:c r="C90" s="13" t="str">
        <x:v>Herbs &amp; Teas</x:v>
      </x:c>
      <x:c r="D90" s="13" t="str">
        <x:v>Flowers</x:v>
      </x:c>
      <x:c r="E90" s="13" t="str">
        <x:v>Fine-textured tea herb and pollinator plant</x:v>
      </x:c>
      <x:c r="F90" s="13" t="str">
        <x:v>Full sun</x:v>
      </x:c>
      <x:c r="G90" s="13" t="str">
        <x:v>Dry–medium</x:v>
      </x:c>
      <x:c r="H90" s="13" t="str">
        <x:v>2–4 ft</x:v>
      </x:c>
      <x:c r="I90" s="13" t="str">
        <x:v>18–30 in</x:v>
      </x:c>
      <x:c r="J90" s="13" t="str">
        <x:v>Flowers Jul–Sep</x:v>
      </x:c>
      <x:c r="K90" s="13" t="str">
        <x:v>Moderate rhizomes</x:v>
      </x:c>
      <x:c r="L90" s="13" t="str">
        <x:v>Easy</x:v>
      </x:c>
      <x:c r="M90" s="13" t="str">
        <x:v>Plug or division for reliable residential establishment; seed for larger restoration areas.</x:v>
      </x:c>
      <x:c r="N90" s="13" t="str">
        <x:v>Apr–May; late Aug–Sep, finishing about six weeks before the first frost.</x:v>
      </x:c>
      <x:c r="O90" s="13" t="str">
        <x:v>Leaves for tea or seasoning</x:v>
      </x:c>
      <x:c r="P90" s="13" t="str">
        <x:v>Contain if necessary</x:v>
      </x:c>
      <x:c r="Q90" s="13" t="str">
        <x:v>Butterfly Weed, Purple Prairie Clover, Prairie Dropseed, Little Bluestem</x:v>
      </x:c>
      <x:c r="R90" s="13" t="str">
        <x:v>Good low-water border near herbs, onions, and raised beds; keep tall plants from shading crops.</x:v>
      </x:c>
      <x:c r="S90" s="13" t="str">
        <x:v>More restrained in dry lean soil.</x:v>
      </x:c>
      <x:c r="T90" s="13" t="n">
        <x:v>7</x:v>
      </x:c>
      <x:c r="U90" s="13" t="str">
        <x:v>FAC</x:v>
      </x:c>
      <x:c r="V90" s="13" t="str">
        <x:v>https://universalfqa.org/view_database/80</x:v>
      </x:c>
      <x:c r="W90" s="13" t="str">
        <x:v>https://extension.illinois.edu/podcasts/good-growing/ep-257-design-principles-and-plants-edible-landscapes-goodgrowing</x:v>
      </x:c>
    </x:row>
    <x:row r="91">
      <x:c r="A91" s="13" t="str">
        <x:v>Spicebush</x:v>
      </x:c>
      <x:c r="B91" s="13" t="str">
        <x:v>Lindera benzoin</x:v>
      </x:c>
      <x:c r="C91" s="13" t="str">
        <x:v>Herbs &amp; Teas</x:v>
      </x:c>
      <x:c r="D91" s="13" t="str">
        <x:v>Shrubs &amp; Vines, Shade &amp; Groundcovers</x:v>
      </x:c>
      <x:c r="E91" s="13" t="str">
        <x:v>Aromatic woodland shrub and swallowtail host</x:v>
      </x:c>
      <x:c r="F91" s="13" t="str">
        <x:v>Part shade–shade</x:v>
      </x:c>
      <x:c r="G91" s="13" t="str">
        <x:v>Medium–moist</x:v>
      </x:c>
      <x:c r="H91" s="13" t="str">
        <x:v>6–10 ft</x:v>
      </x:c>
      <x:c r="I91" s="13" t="str">
        <x:v>6–10 ft</x:v>
      </x:c>
      <x:c r="J91" s="13" t="str">
        <x:v>Flowers Mar–Apr; red fruit Sep</x:v>
      </x:c>
      <x:c r="K91" s="13" t="str">
        <x:v>Upright shrub</x:v>
      </x:c>
      <x:c r="L91" s="13" t="str">
        <x:v>Easy</x:v>
      </x:c>
      <x:c r="M91" s="13" t="str">
        <x:v>Container or balled-and-burlapped; bare-root in early spring.</x:v>
      </x:c>
      <x:c r="N91" s="13" t="str">
        <x:v>Early Apr–May after soil thaws and drains; Sep–mid Oct for container/B&amp;B. Bare-root: early spring.</x:v>
      </x:c>
      <x:c r="O91" s="13" t="str">
        <x:v>Leaves/twigs used as spicebush tea; berries used as spice</x:v>
      </x:c>
      <x:c r="P91" s="13" t="str">
        <x:v>Use only positively identified, clean material</x:v>
      </x:c>
      <x:c r="Q91" s="13" t="str">
        <x:v>Common Pawpaw, Ramps, Wild Ginger, Pennsylvania Sedge</x:v>
      </x:c>
      <x:c r="R91" s="13" t="str">
        <x:v>Use beneath deciduous canopy, not inside a full-sun vegetable bed.</x:v>
      </x:c>
      <x:c r="S91" s="13" t="str">
        <x:v>At least one male and one female plant are needed for fruit.</x:v>
      </x:c>
      <x:c r="T91" s="13" t="n">
        <x:v>5</x:v>
      </x:c>
      <x:c r="U91" s="13" t="str">
        <x:v>FACW</x:v>
      </x:c>
      <x:c r="V91" s="13" t="str">
        <x:v>https://universalfqa.org/view_database/80</x:v>
      </x:c>
      <x:c r="W91" s="13" t="str">
        <x:v>https://extension.illinois.edu/podcasts/good-growing/ep-257-design-principles-and-plants-edible-landscapes-goodgrowing</x:v>
      </x:c>
    </x:row>
    <x:row r="92">
      <x:c r="A92" s="13" t="str">
        <x:v>Spotted Bee Balm</x:v>
      </x:c>
      <x:c r="B92" s="13" t="str">
        <x:v>Monarda punctata</x:v>
      </x:c>
      <x:c r="C92" s="13" t="str">
        <x:v>Herbs &amp; Teas</x:v>
      </x:c>
      <x:c r="D92" s="13" t="str">
        <x:v>Flowers</x:v>
      </x:c>
      <x:c r="E92" s="13" t="str">
        <x:v>Aromatic tea herb for dry soil</x:v>
      </x:c>
      <x:c r="F92" s="13" t="str">
        <x:v>Full sun</x:v>
      </x:c>
      <x:c r="G92" s="13" t="str">
        <x:v>Dry</x:v>
      </x:c>
      <x:c r="H92" s="13" t="str">
        <x:v>2–4 ft</x:v>
      </x:c>
      <x:c r="I92" s="13" t="str">
        <x:v>18–30 in</x:v>
      </x:c>
      <x:c r="J92" s="13" t="str">
        <x:v>Flowers Jul–Sep</x:v>
      </x:c>
      <x:c r="K92" s="13" t="str">
        <x:v>Short-lived; self-seeds</x:v>
      </x:c>
      <x:c r="L92" s="13" t="str">
        <x:v>Easy</x:v>
      </x:c>
      <x:c r="M92" s="13" t="str">
        <x:v>Plug or division for reliable residential establishment; seed for larger restoration areas.</x:v>
      </x:c>
      <x:c r="N92" s="13" t="str">
        <x:v>Apr–May; late Aug–Sep, finishing about six weeks before the first frost.</x:v>
      </x:c>
      <x:c r="O92" s="13" t="str">
        <x:v>Leaves and flowers used sparingly for tea</x:v>
      </x:c>
      <x:c r="P92" s="13" t="str">
        <x:v>Use only positively identified plants</x:v>
      </x:c>
      <x:c r="Q92" s="13" t="str">
        <x:v>Butterfly Weed, Purple Prairie Clover, Prairie Dropseed, Little Bluestem</x:v>
      </x:c>
      <x:c r="R92" s="13" t="str">
        <x:v>Good low-water border near herbs, onions, and raised beds; keep tall plants from shading crops.</x:v>
      </x:c>
      <x:c r="S92" s="13" t="str">
        <x:v>Needs open soil to reseed; excellent for hot dry edges.</x:v>
      </x:c>
      <x:c r="T92" s="13" t="n">
        <x:v>4</x:v>
      </x:c>
      <x:c r="U92" s="13" t="str">
        <x:v>UPL</x:v>
      </x:c>
      <x:c r="V92" s="13" t="str">
        <x:v>https://universalfqa.org/view_database/80</x:v>
      </x:c>
      <x:c r="W92" s="13" t="str">
        <x:v>https://extension.illinois.edu/podcasts/good-growing/ep-257-design-principles-and-plants-edible-landscapes-goodgrowing</x:v>
      </x:c>
    </x:row>
    <x:row r="93">
      <x:c r="A93" s="13" t="str">
        <x:v>Virginia Mountain Mint</x:v>
      </x:c>
      <x:c r="B93" s="13" t="str">
        <x:v>Pycnanthemum virginianum</x:v>
      </x:c>
      <x:c r="C93" s="13" t="str">
        <x:v>Herbs &amp; Teas</x:v>
      </x:c>
      <x:c r="D93" s="13" t="str">
        <x:v>Flowers, Rain Garden</x:v>
      </x:c>
      <x:c r="E93" s="13" t="str">
        <x:v>Tea herb; exceptional beneficial-insect plant</x:v>
      </x:c>
      <x:c r="F93" s="13" t="str">
        <x:v>Full sun–part shade</x:v>
      </x:c>
      <x:c r="G93" s="13" t="str">
        <x:v>Medium–moist</x:v>
      </x:c>
      <x:c r="H93" s="13" t="str">
        <x:v>2–4 ft</x:v>
      </x:c>
      <x:c r="I93" s="13" t="str">
        <x:v>18–30 in</x:v>
      </x:c>
      <x:c r="J93" s="13" t="str">
        <x:v>Flowers Jul–Sep; leaves in season</x:v>
      </x:c>
      <x:c r="K93" s="13" t="str">
        <x:v>Strong rhizomes</x:v>
      </x:c>
      <x:c r="L93" s="13" t="str">
        <x:v>Easy</x:v>
      </x:c>
      <x:c r="M93" s="13" t="str">
        <x:v>Plug or division for reliable residential establishment; seed for larger restoration areas.</x:v>
      </x:c>
      <x:c r="N93" s="13" t="str">
        <x:v>Apr–May; late Aug–Sep, finishing about six weeks before the first frost.</x:v>
      </x:c>
      <x:c r="O93" s="13" t="str">
        <x:v>Minty leaves for tea or seasoning</x:v>
      </x:c>
      <x:c r="P93" s="13" t="str">
        <x:v>Contain spread; positively identify</x:v>
      </x:c>
      <x:c r="Q93" s="13" t="str">
        <x:v>Wild Bergamot, Nodding Onion, Golden Alexanders, Foxglove Beardtongue</x:v>
      </x:c>
      <x:c r="R93" s="13" t="str">
        <x:v>Good border near tomatoes, peppers, squash, cucumbers, beans, and herbs; attracts pollinators and beneficial insects.</x:v>
      </x:c>
      <x:c r="S93" s="13" t="str">
        <x:v>Use as a managed strip, not in a small mixed clump.</x:v>
      </x:c>
      <x:c r="T93" s="13" t="n">
        <x:v>5</x:v>
      </x:c>
      <x:c r="U93" s="13" t="str">
        <x:v>FACW</x:v>
      </x:c>
      <x:c r="V93" s="13" t="str">
        <x:v>https://universalfqa.org/view_database/80</x:v>
      </x:c>
      <x:c r="W93" s="13" t="str">
        <x:v>https://extension.illinois.edu/podcasts/good-growing/ep-257-design-principles-and-plants-edible-landscapes-goodgrowing</x:v>
      </x:c>
    </x:row>
    <x:row r="94">
      <x:c r="A94" s="13" t="str">
        <x:v>Wild Bergamot</x:v>
      </x:c>
      <x:c r="B94" s="13" t="str">
        <x:v>Monarda fistulosa</x:v>
      </x:c>
      <x:c r="C94" s="13" t="str">
        <x:v>Herbs &amp; Teas</x:v>
      </x:c>
      <x:c r="D94" s="13" t="str">
        <x:v>Flowers</x:v>
      </x:c>
      <x:c r="E94" s="13" t="str">
        <x:v>Tea herb and high-value pollinator flower</x:v>
      </x:c>
      <x:c r="F94" s="13" t="str">
        <x:v>Full sun–part shade</x:v>
      </x:c>
      <x:c r="G94" s="13" t="str">
        <x:v>Dry–medium</x:v>
      </x:c>
      <x:c r="H94" s="13" t="str">
        <x:v>2–4 ft</x:v>
      </x:c>
      <x:c r="I94" s="13" t="str">
        <x:v>18–30 in</x:v>
      </x:c>
      <x:c r="J94" s="13" t="str">
        <x:v>Flowers Jul–Sep; leaves before bloom</x:v>
      </x:c>
      <x:c r="K94" s="13" t="str">
        <x:v>Moderate rhizomes</x:v>
      </x:c>
      <x:c r="L94" s="13" t="str">
        <x:v>Easy</x:v>
      </x:c>
      <x:c r="M94" s="13" t="str">
        <x:v>Plug or division for reliable residential establishment; seed for larger restoration areas.</x:v>
      </x:c>
      <x:c r="N94" s="13" t="str">
        <x:v>Apr–May; late Aug–Sep, finishing about six weeks before the first frost.</x:v>
      </x:c>
      <x:c r="O94" s="13" t="str">
        <x:v>Leaves and flowers for tea or seasoning</x:v>
      </x:c>
      <x:c r="P94" s="13" t="str">
        <x:v>Use clean, positively identified material</x:v>
      </x:c>
      <x:c r="Q94" s="13" t="str">
        <x:v>Virginia Mountain Mint, Nodding Onion, Golden Alexanders, Foxglove Beardtongue</x:v>
      </x:c>
      <x:c r="R94" s="13" t="str">
        <x:v>Good border near tomatoes, peppers, squash, cucumbers, beans, and herbs; attracts pollinators and beneficial insects.</x:v>
      </x:c>
      <x:c r="S94" s="13" t="str">
        <x:v>Thin every few years for airflow.</x:v>
      </x:c>
      <x:c r="T94" s="13" t="n">
        <x:v>4</x:v>
      </x:c>
      <x:c r="U94" s="13" t="str">
        <x:v>FACU</x:v>
      </x:c>
      <x:c r="V94" s="13" t="str">
        <x:v>https://universalfqa.org/view_database/80</x:v>
      </x:c>
      <x:c r="W94" s="13" t="str">
        <x:v>https://extension.illinois.edu/podcasts/good-growing/ep-257-design-principles-and-plants-edible-landscapes-goodgrowing</x:v>
      </x:c>
    </x:row>
    <x:row r="95">
      <x:c r="A95" s="13" t="str">
        <x:v>Black Walnut</x:v>
      </x:c>
      <x:c r="B95" s="13" t="str">
        <x:v>Juglans nigra</x:v>
      </x:c>
      <x:c r="C95" s="13" t="str">
        <x:v>Nuts &amp; Mast</x:v>
      </x:c>
      <x:c r="D95" s="13" t="str">
        <x:v>Trees, Large-Space Only</x:v>
      </x:c>
      <x:c r="E95" s="13" t="str">
        <x:v>Large edible-nut and timber tree</x:v>
      </x:c>
      <x:c r="F95" s="13" t="str">
        <x:v>Full sun</x:v>
      </x:c>
      <x:c r="G95" s="13" t="str">
        <x:v>Medium</x:v>
      </x:c>
      <x:c r="H95" s="13" t="str">
        <x:v>50–80+ ft</x:v>
      </x:c>
      <x:c r="I95" s="13" t="str">
        <x:v>35–60 ft</x:v>
      </x:c>
      <x:c r="J95" s="13" t="str">
        <x:v>Nuts Sep–Oct</x:v>
      </x:c>
      <x:c r="K95" s="13" t="str">
        <x:v>Large tree; juglone-producing</x:v>
      </x:c>
      <x:c r="L95" s="13" t="str">
        <x:v>Advanced</x:v>
      </x:c>
      <x:c r="M95" s="13" t="str">
        <x:v>Container or balled-and-burlapped; bare-root in early spring.</x:v>
      </x:c>
      <x:c r="N95" s="13" t="str">
        <x:v>Early Apr–May after soil thaws and drains; Sep–mid Oct for container/B&amp;B. Bare-root: early spring.</x:v>
      </x:c>
      <x:c r="O95" s="13" t="str">
        <x:v>Black walnuts after hull removal and curing</x:v>
      </x:c>
      <x:c r="P95" s="13" t="str">
        <x:v>Hulls stain; some plants are sensitive to juglone; large-space tree</x:v>
      </x:c>
      <x:c r="Q95" s="13" t="str">
        <x:v>Pennsylvania Sedge, Wild Ginger, Fragrant Sumac, Wild Bergamot</x:v>
      </x:c>
      <x:c r="R95" s="13" t="str">
        <x:v>Keep tomatoes, peppers, eggplant, potatoes, and sensitive fruit plants outside the walnut root zone.</x:v>
      </x:c>
      <x:c r="S95" s="13" t="str">
        <x:v>Do not site near a vegetable garden, patio, or driveway.</x:v>
      </x:c>
      <x:c r="T95" s="13" t="n">
        <x:v>3</x:v>
      </x:c>
      <x:c r="U95" s="13" t="str">
        <x:v>FACU</x:v>
      </x:c>
      <x:c r="V95" s="13" t="str">
        <x:v>https://universalfqa.org/view_database/80</x:v>
      </x:c>
      <x:c r="W95" s="13" t="str">
        <x:v>https://extension.psu.edu/landscaping-and-gardening-around-walnuts-and-other-juglone-producing-plants/</x:v>
      </x:c>
    </x:row>
    <x:row r="96">
      <x:c r="A96" s="13" t="str">
        <x:v>Bur Oak</x:v>
      </x:c>
      <x:c r="B96" s="13" t="str">
        <x:v>Quercus macrocarpa</x:v>
      </x:c>
      <x:c r="C96" s="13" t="str">
        <x:v>Nuts &amp; Mast</x:v>
      </x:c>
      <x:c r="D96" s="13" t="str">
        <x:v>Trees</x:v>
      </x:c>
      <x:c r="E96" s="13" t="str">
        <x:v>Signature Chicago-region canopy tree and wildlife mast</x:v>
      </x:c>
      <x:c r="F96" s="13" t="str">
        <x:v>Full sun</x:v>
      </x:c>
      <x:c r="G96" s="13" t="str">
        <x:v>Dry–medium</x:v>
      </x:c>
      <x:c r="H96" s="13" t="str">
        <x:v>50–80+ ft</x:v>
      </x:c>
      <x:c r="I96" s="13" t="str">
        <x:v>35–60 ft</x:v>
      </x:c>
      <x:c r="J96" s="13" t="str">
        <x:v>Acorns Sep–Oct</x:v>
      </x:c>
      <x:c r="K96" s="13" t="str">
        <x:v>Massive long-lived tree</x:v>
      </x:c>
      <x:c r="L96" s="13" t="str">
        <x:v>Moderate</x:v>
      </x:c>
      <x:c r="M96" s="13" t="str">
        <x:v>Container or balled-and-burlapped; bare-root in early spring.</x:v>
      </x:c>
      <x:c r="N96" s="13" t="str">
        <x:v>Early Apr–May after soil thaws and drains; Sep–mid Oct for container/B&amp;B. Bare-root: early spring.</x:v>
      </x:c>
      <x:c r="O96" s="13" t="str">
        <x:v>Acorns require correct species ID and repeated leaching before food use</x:v>
      </x:c>
      <x:c r="P96" s="13" t="str">
        <x:v>Large-space tree; food processing is specialized</x:v>
      </x:c>
      <x:c r="Q96" s="13" t="str">
        <x:v>American Hazelnut, Shagbark Hickory, Pennsylvania Sedge, Spotted Crane's Bill</x:v>
      </x:c>
      <x:c r="R96" s="13" t="str">
        <x:v>Large-space planting only; place away from annual beds and structures.</x:v>
      </x:c>
      <x:c r="S96" s="13" t="str">
        <x:v>Excellent ecological tree; place well away from buildings.</x:v>
      </x:c>
      <x:c r="T96" s="13" t="n">
        <x:v>5</x:v>
      </x:c>
      <x:c r="U96" s="13" t="str">
        <x:v>FAC</x:v>
      </x:c>
      <x:c r="V96" s="13" t="str">
        <x:v>https://universalfqa.org/view_database/80</x:v>
      </x:c>
      <x:c r="W96" s="13" t="str">
        <x:v>https://extension.illinois.edu/blogs/naturalist-notebook/2021-09-16-using-natives-home-landscape</x:v>
      </x:c>
    </x:row>
    <x:row r="97">
      <x:c r="A97" s="13" t="str">
        <x:v>Northern Red Oak</x:v>
      </x:c>
      <x:c r="B97" s="13" t="str">
        <x:v>Quercus rubra</x:v>
      </x:c>
      <x:c r="C97" s="13" t="str">
        <x:v>Nuts &amp; Mast</x:v>
      </x:c>
      <x:c r="D97" s="13" t="str">
        <x:v>Trees</x:v>
      </x:c>
      <x:c r="E97" s="13" t="str">
        <x:v>Fast-growing large shade oak</x:v>
      </x:c>
      <x:c r="F97" s="13" t="str">
        <x:v>Full sun</x:v>
      </x:c>
      <x:c r="G97" s="13" t="str">
        <x:v>Dry–medium</x:v>
      </x:c>
      <x:c r="H97" s="13" t="str">
        <x:v>50–80+ ft</x:v>
      </x:c>
      <x:c r="I97" s="13" t="str">
        <x:v>35–60 ft</x:v>
      </x:c>
      <x:c r="J97" s="13" t="str">
        <x:v>Acorns Sep–Oct; fall color</x:v>
      </x:c>
      <x:c r="K97" s="13" t="str">
        <x:v>Large tree</x:v>
      </x:c>
      <x:c r="L97" s="13" t="str">
        <x:v>Easy</x:v>
      </x:c>
      <x:c r="M97" s="13" t="str">
        <x:v>Container or balled-and-burlapped; bare-root in early spring.</x:v>
      </x:c>
      <x:c r="N97" s="13" t="str">
        <x:v>Early Apr–May after soil thaws and drains; Sep–mid Oct for container/B&amp;B. Bare-root: early spring.</x:v>
      </x:c>
      <x:c r="O97" s="13" t="str"/>
      <x:c r="P97" s="13" t="str"/>
      <x:c r="Q97" s="13" t="str">
        <x:v>White Oak, Downy Serviceberry, American Hazelnut, Pennsylvania Sedge</x:v>
      </x:c>
      <x:c r="R97" s="13" t="str">
        <x:v>Keep large trees north or west of food beds and outside raised-bed root zones.</x:v>
      </x:c>
      <x:c r="S97" s="13" t="str">
        <x:v>Confirm overhead and underground clearance before planting; keep large trees north or west of food beds to reduce shade.</x:v>
      </x:c>
      <x:c r="T97" s="13" t="n">
        <x:v>5</x:v>
      </x:c>
      <x:c r="U97" s="13" t="str">
        <x:v>FACU</x:v>
      </x:c>
      <x:c r="V97" s="13" t="str">
        <x:v>https://universalfqa.org/view_database/80</x:v>
      </x:c>
      <x:c r="W97" s="13" t="str">
        <x:v>https://www.chicagobotanic.org/plant-information/smart-gardener/native-woodies-sun-and-shade</x:v>
      </x:c>
    </x:row>
    <x:row r="98">
      <x:c r="A98" s="13" t="str">
        <x:v>Shagbark Hickory</x:v>
      </x:c>
      <x:c r="B98" s="13" t="str">
        <x:v>Carya ovata</x:v>
      </x:c>
      <x:c r="C98" s="13" t="str">
        <x:v>Nuts &amp; Mast</x:v>
      </x:c>
      <x:c r="D98" s="13" t="str">
        <x:v>Trees</x:v>
      </x:c>
      <x:c r="E98" s="13" t="str">
        <x:v>Large edible-nut canopy tree</x:v>
      </x:c>
      <x:c r="F98" s="13" t="str">
        <x:v>Full sun–part shade</x:v>
      </x:c>
      <x:c r="G98" s="13" t="str">
        <x:v>Medium</x:v>
      </x:c>
      <x:c r="H98" s="13" t="str">
        <x:v>50–80+ ft</x:v>
      </x:c>
      <x:c r="I98" s="13" t="str">
        <x:v>35–60 ft</x:v>
      </x:c>
      <x:c r="J98" s="13" t="str">
        <x:v>Nuts Sep–Oct</x:v>
      </x:c>
      <x:c r="K98" s="13" t="str">
        <x:v>Large deep-rooted tree</x:v>
      </x:c>
      <x:c r="L98" s="13" t="str">
        <x:v>Advanced</x:v>
      </x:c>
      <x:c r="M98" s="13" t="str">
        <x:v>Container or balled-and-burlapped; bare-root in early spring.</x:v>
      </x:c>
      <x:c r="N98" s="13" t="str">
        <x:v>Early Apr–May after soil thaws and drains; Sep–mid Oct for container/B&amp;B. Bare-root: early spring.</x:v>
      </x:c>
      <x:c r="O98" s="13" t="str">
        <x:v>Shagbark hickory nuts</x:v>
      </x:c>
      <x:c r="P98" s="13" t="str">
        <x:v>Large-space tree; falling nuts and husks</x:v>
      </x:c>
      <x:c r="Q98" s="13" t="str">
        <x:v>American Hazelnut, Bur Oak, Pennsylvania Sedge, Spotted Crane's Bill</x:v>
      </x:c>
      <x:c r="R98" s="13" t="str">
        <x:v>Large-space planting only; place away from annual beds and structures.</x:v>
      </x:c>
      <x:c r="S98" s="13" t="str">
        <x:v>Slow-growing; plant only where it can remain permanently.</x:v>
      </x:c>
      <x:c r="T98" s="13" t="n">
        <x:v>5</x:v>
      </x:c>
      <x:c r="U98" s="13" t="str">
        <x:v>FACU</x:v>
      </x:c>
      <x:c r="V98" s="13" t="str">
        <x:v>https://universalfqa.org/view_database/80</x:v>
      </x:c>
      <x:c r="W98" s="13" t="str">
        <x:v>https://extension.illinois.edu/podcasts/good-growing/ep-257-design-principles-and-plants-edible-landscapes-goodgrowing</x:v>
      </x:c>
    </x:row>
    <x:row r="99">
      <x:c r="A99" s="13" t="str">
        <x:v>Shellbark Hickory</x:v>
      </x:c>
      <x:c r="B99" s="13" t="str">
        <x:v>Carya laciniosa</x:v>
      </x:c>
      <x:c r="C99" s="13" t="str">
        <x:v>Nuts &amp; Mast</x:v>
      </x:c>
      <x:c r="D99" s="13" t="str">
        <x:v>Trees, Rain Garden</x:v>
      </x:c>
      <x:c r="E99" s="13" t="str">
        <x:v>Large edible-nut tree for moist ground</x:v>
      </x:c>
      <x:c r="F99" s="13" t="str">
        <x:v>Full sun</x:v>
      </x:c>
      <x:c r="G99" s="13" t="str">
        <x:v>Medium–moist</x:v>
      </x:c>
      <x:c r="H99" s="13" t="str">
        <x:v>50–80+ ft</x:v>
      </x:c>
      <x:c r="I99" s="13" t="str">
        <x:v>35–60 ft</x:v>
      </x:c>
      <x:c r="J99" s="13" t="str">
        <x:v>Nuts Sep–Oct</x:v>
      </x:c>
      <x:c r="K99" s="13" t="str">
        <x:v>Large tree</x:v>
      </x:c>
      <x:c r="L99" s="13" t="str">
        <x:v>Advanced</x:v>
      </x:c>
      <x:c r="M99" s="13" t="str">
        <x:v>Container or balled-and-burlapped; bare-root in early spring.</x:v>
      </x:c>
      <x:c r="N99" s="13" t="str">
        <x:v>Early Apr–May after soil thaws and drains; Sep–mid Oct for container/B&amp;B. Bare-root: early spring.</x:v>
      </x:c>
      <x:c r="O99" s="13" t="str">
        <x:v>Shellbark hickory nuts</x:v>
      </x:c>
      <x:c r="P99" s="13" t="str">
        <x:v>Large-space tree</x:v>
      </x:c>
      <x:c r="Q99" s="13" t="str">
        <x:v>American Hazelnut, Shagbark Hickory, Bur Oak, Pennsylvania Sedge</x:v>
      </x:c>
      <x:c r="R99" s="13" t="str">
        <x:v>Large-space planting only; place away from annual beds and structures.</x:v>
      </x:c>
      <x:c r="S99" s="13" t="str">
        <x:v>Needs deep soil and considerable room.</x:v>
      </x:c>
      <x:c r="T99" s="13" t="n">
        <x:v>9</x:v>
      </x:c>
      <x:c r="U99" s="13" t="str">
        <x:v>FACW</x:v>
      </x:c>
      <x:c r="V99" s="13" t="str">
        <x:v>https://universalfqa.org/view_database/80</x:v>
      </x:c>
      <x:c r="W99" s="13" t="str">
        <x:v>https://extension.illinois.edu/podcasts/good-growing/ep-257-design-principles-and-plants-edible-landscapes-goodgrowing</x:v>
      </x:c>
    </x:row>
    <x:row r="100">
      <x:c r="A100" s="13" t="str">
        <x:v>Swamp White Oak</x:v>
      </x:c>
      <x:c r="B100" s="13" t="str">
        <x:v>Quercus bicolor</x:v>
      </x:c>
      <x:c r="C100" s="13" t="str">
        <x:v>Nuts &amp; Mast</x:v>
      </x:c>
      <x:c r="D100" s="13" t="str">
        <x:v>Trees, Rain Garden</x:v>
      </x:c>
      <x:c r="E100" s="13" t="str">
        <x:v>Adaptable canopy oak for periodic wetness</x:v>
      </x:c>
      <x:c r="F100" s="13" t="str">
        <x:v>Full sun</x:v>
      </x:c>
      <x:c r="G100" s="13" t="str">
        <x:v>Medium–moist</x:v>
      </x:c>
      <x:c r="H100" s="13" t="str">
        <x:v>50–80+ ft</x:v>
      </x:c>
      <x:c r="I100" s="13" t="str">
        <x:v>35–60 ft</x:v>
      </x:c>
      <x:c r="J100" s="13" t="str">
        <x:v>Acorns Sep–Oct</x:v>
      </x:c>
      <x:c r="K100" s="13" t="str">
        <x:v>Large tree</x:v>
      </x:c>
      <x:c r="L100" s="13" t="str">
        <x:v>Easy</x:v>
      </x:c>
      <x:c r="M100" s="13" t="str">
        <x:v>Container or balled-and-burlapped; bare-root in early spring.</x:v>
      </x:c>
      <x:c r="N100" s="13" t="str">
        <x:v>Early Apr–May after soil thaws and drains; Sep–mid Oct for container/B&amp;B. Bare-root: early spring.</x:v>
      </x:c>
      <x:c r="O100" s="13" t="str"/>
      <x:c r="P100" s="13" t="str"/>
      <x:c r="Q100" s="13" t="str">
        <x:v>Buttonbush, Winterberry, Red-Osier Dogwood, Tussock Sedge</x:v>
      </x:c>
      <x:c r="R100" s="13" t="str">
        <x:v>Use downslope from food beds to intercept runoff; do not crowd annual crops.</x:v>
      </x:c>
      <x:c r="S100" s="13" t="str">
        <x:v>Confirm overhead and underground clearance before planting; keep large trees north or west of food beds to reduce shade.</x:v>
      </x:c>
      <x:c r="T100" s="13" t="n">
        <x:v>5</x:v>
      </x:c>
      <x:c r="U100" s="13" t="str">
        <x:v>FACW</x:v>
      </x:c>
      <x:c r="V100" s="13" t="str">
        <x:v>https://universalfqa.org/view_database/80</x:v>
      </x:c>
      <x:c r="W100" s="13" t="str">
        <x:v>https://www.chicagobotanic.org/plant-information/smart-gardener/native-woodies-sun-and-shade</x:v>
      </x:c>
    </x:row>
    <x:row r="101">
      <x:c r="A101" s="13" t="str">
        <x:v>White Oak</x:v>
      </x:c>
      <x:c r="B101" s="13" t="str">
        <x:v>Quercus alba</x:v>
      </x:c>
      <x:c r="C101" s="13" t="str">
        <x:v>Nuts &amp; Mast</x:v>
      </x:c>
      <x:c r="D101" s="13" t="str">
        <x:v>Trees</x:v>
      </x:c>
      <x:c r="E101" s="13" t="str">
        <x:v>Premier large canopy and wildlife tree</x:v>
      </x:c>
      <x:c r="F101" s="13" t="str">
        <x:v>Full sun</x:v>
      </x:c>
      <x:c r="G101" s="13" t="str">
        <x:v>Dry–medium</x:v>
      </x:c>
      <x:c r="H101" s="13" t="str">
        <x:v>50–80+ ft</x:v>
      </x:c>
      <x:c r="I101" s="13" t="str">
        <x:v>35–60 ft</x:v>
      </x:c>
      <x:c r="J101" s="13" t="str">
        <x:v>Acorns Sep–Oct; fall color</x:v>
      </x:c>
      <x:c r="K101" s="13" t="str">
        <x:v>Massive long-lived tree</x:v>
      </x:c>
      <x:c r="L101" s="13" t="str">
        <x:v>Moderate</x:v>
      </x:c>
      <x:c r="M101" s="13" t="str">
        <x:v>Container or balled-and-burlapped; bare-root in early spring.</x:v>
      </x:c>
      <x:c r="N101" s="13" t="str">
        <x:v>Early Apr–May after soil thaws and drains; Sep–mid Oct for container/B&amp;B. Bare-root: early spring.</x:v>
      </x:c>
      <x:c r="O101" s="13" t="str"/>
      <x:c r="P101" s="13" t="str"/>
      <x:c r="Q101" s="13" t="str">
        <x:v>Downy Serviceberry, American Hazelnut, Pennsylvania Sedge, Spotted Crane's Bill</x:v>
      </x:c>
      <x:c r="R101" s="13" t="str">
        <x:v>Keep large trees north or west of food beds and outside raised-bed root zones.</x:v>
      </x:c>
      <x:c r="S101" s="13" t="str">
        <x:v>Confirm overhead and underground clearance before planting; keep large trees north or west of food beds to reduce shade.</x:v>
      </x:c>
      <x:c r="T101" s="13" t="n">
        <x:v>5</x:v>
      </x:c>
      <x:c r="U101" s="13" t="str">
        <x:v>FACU</x:v>
      </x:c>
      <x:c r="V101" s="13" t="str">
        <x:v>https://universalfqa.org/view_database/80</x:v>
      </x:c>
      <x:c r="W101" s="13" t="str">
        <x:v>https://www.chicagobotanic.org/plant-information/smart-gardener/native-woodies-sun-and-shade</x:v>
      </x:c>
    </x:row>
    <x:row r="102">
      <x:c r="A102" s="13" t="str">
        <x:v>American Hophornbeam</x:v>
      </x:c>
      <x:c r="B102" s="13" t="str">
        <x:v>Ostrya virginiana</x:v>
      </x:c>
      <x:c r="C102" s="13" t="str">
        <x:v>Shade &amp; Groundcovers</x:v>
      </x:c>
      <x:c r="D102" s="13" t="str">
        <x:v>Trees</x:v>
      </x:c>
      <x:c r="E102" s="13" t="str">
        <x:v>Tough small understory tree</x:v>
      </x:c>
      <x:c r="F102" s="13" t="str">
        <x:v>Part shade–sun</x:v>
      </x:c>
      <x:c r="G102" s="13" t="str">
        <x:v>Dry–medium</x:v>
      </x:c>
      <x:c r="H102" s="13" t="str">
        <x:v>12–25 ft</x:v>
      </x:c>
      <x:c r="I102" s="13" t="str">
        <x:v>12–20 ft</x:v>
      </x:c>
      <x:c r="J102" s="13" t="str">
        <x:v>Catkins spring; hop-like fruit</x:v>
      </x:c>
      <x:c r="K102" s="13" t="str">
        <x:v>Small tree</x:v>
      </x:c>
      <x:c r="L102" s="13" t="str">
        <x:v>Easy</x:v>
      </x:c>
      <x:c r="M102" s="13" t="str">
        <x:v>Container or balled-and-burlapped; bare-root in early spring.</x:v>
      </x:c>
      <x:c r="N102" s="13" t="str">
        <x:v>Early Apr–May after soil thaws and drains; Sep–mid Oct for container/B&amp;B. Bare-root: early spring.</x:v>
      </x:c>
      <x:c r="O102" s="13" t="str"/>
      <x:c r="P102" s="13" t="str"/>
      <x:c r="Q102" s="13" t="str">
        <x:v>False Solomon's Seal, Solomon's Seal, Spicebush, Witch Hazel</x:v>
      </x:c>
      <x:c r="R102" s="13" t="str">
        <x:v>Use behind woodland groundcovers and away from shallow-rooted annual crops.</x:v>
      </x:c>
      <x:c r="S102" s="13" t="str">
        <x:v>Confirm overhead and underground clearance before planting; keep large trees north or west of food beds to reduce shade.</x:v>
      </x:c>
      <x:c r="T102" s="13" t="n">
        <x:v>5</x:v>
      </x:c>
      <x:c r="U102" s="13" t="str">
        <x:v>FACU</x:v>
      </x:c>
      <x:c r="V102" s="13" t="str">
        <x:v>https://universalfqa.org/view_database/80</x:v>
      </x:c>
      <x:c r="W102" s="13" t="str">
        <x:v>https://www.chicagobotanic.org/plant-information/smart-gardener/native-woodies-sun-and-shade</x:v>
      </x:c>
    </x:row>
    <x:row r="103">
      <x:c r="A103" s="13" t="str">
        <x:v>American Hornbeam</x:v>
      </x:c>
      <x:c r="B103" s="13" t="str">
        <x:v>Carpinus caroliniana ssp. virginiana</x:v>
      </x:c>
      <x:c r="C103" s="13" t="str">
        <x:v>Shade &amp; Groundcovers</x:v>
      </x:c>
      <x:c r="D103" s="13" t="str">
        <x:v>Trees</x:v>
      </x:c>
      <x:c r="E103" s="13" t="str">
        <x:v>Small understory tree for shade</x:v>
      </x:c>
      <x:c r="F103" s="13" t="str">
        <x:v>Part shade–shade</x:v>
      </x:c>
      <x:c r="G103" s="13" t="str">
        <x:v>Medium–moist</x:v>
      </x:c>
      <x:c r="H103" s="13" t="str">
        <x:v>12–25 ft</x:v>
      </x:c>
      <x:c r="I103" s="13" t="str">
        <x:v>12–20 ft</x:v>
      </x:c>
      <x:c r="J103" s="13" t="str">
        <x:v>Flowers spring; fall color</x:v>
      </x:c>
      <x:c r="K103" s="13" t="str">
        <x:v>Small tree</x:v>
      </x:c>
      <x:c r="L103" s="13" t="str">
        <x:v>Easy</x:v>
      </x:c>
      <x:c r="M103" s="13" t="str">
        <x:v>Container or balled-and-burlapped; bare-root in early spring.</x:v>
      </x:c>
      <x:c r="N103" s="13" t="str">
        <x:v>Early Apr–May after soil thaws and drains; Sep–mid Oct for container/B&amp;B. Bare-root: early spring.</x:v>
      </x:c>
      <x:c r="O103" s="13" t="str"/>
      <x:c r="P103" s="13" t="str"/>
      <x:c r="Q103" s="13" t="str">
        <x:v>False Solomon's Seal, Solomon's Seal, Spicebush, Witch Hazel</x:v>
      </x:c>
      <x:c r="R103" s="13" t="str">
        <x:v>Use behind woodland groundcovers and away from shallow-rooted annual crops.</x:v>
      </x:c>
      <x:c r="S103" s="13" t="str">
        <x:v>Confirm overhead and underground clearance before planting; keep large trees north or west of food beds to reduce shade.</x:v>
      </x:c>
      <x:c r="T103" s="13" t="n">
        <x:v>8</x:v>
      </x:c>
      <x:c r="U103" s="13" t="str">
        <x:v>FAC</x:v>
      </x:c>
      <x:c r="V103" s="13" t="str">
        <x:v>https://universalfqa.org/view_database/80</x:v>
      </x:c>
      <x:c r="W103" s="13" t="str">
        <x:v>https://www.chicagobotanic.org/plant-information/smart-gardener/native-woodies-sun-and-shade</x:v>
      </x:c>
    </x:row>
    <x:row r="104">
      <x:c r="A104" s="13" t="str">
        <x:v>Bloodroot</x:v>
      </x:c>
      <x:c r="B104" s="13" t="str">
        <x:v>Sanguinaria canadensis</x:v>
      </x:c>
      <x:c r="C104" s="13" t="str">
        <x:v>Shade &amp; Groundcovers</x:v>
      </x:c>
      <x:c r="D104" s="13" t="str"/>
      <x:c r="E104" s="13" t="str">
        <x:v>Early white spring flower</x:v>
      </x:c>
      <x:c r="F104" s="13" t="str">
        <x:v>Part shade–shade</x:v>
      </x:c>
      <x:c r="G104" s="13" t="str">
        <x:v>Medium</x:v>
      </x:c>
      <x:c r="H104" s="13" t="str">
        <x:v>1–2 ft</x:v>
      </x:c>
      <x:c r="I104" s="13" t="str">
        <x:v>12–18 in</x:v>
      </x:c>
      <x:c r="J104" s="13" t="str">
        <x:v>Flowers Mar–Apr</x:v>
      </x:c>
      <x:c r="K104" s="13" t="str">
        <x:v>Moderate rhizomes</x:v>
      </x:c>
      <x:c r="L104" s="13" t="str">
        <x:v>Moderate</x:v>
      </x:c>
      <x:c r="M104" s="13" t="str">
        <x:v>Plug or division for reliable residential establishment; seed for larger restoration areas.</x:v>
      </x:c>
      <x:c r="N104" s="13" t="str">
        <x:v>Apr–May; late Aug–Sep, finishing about six weeks before the first frost.</x:v>
      </x:c>
      <x:c r="O104" s="13" t="str"/>
      <x:c r="P104" s="13" t="str"/>
      <x:c r="Q104" s="13" t="str">
        <x:v>Red Columbine, Spotted Crane's Bill, Virginia Bluebells, Wild Ginger</x:v>
      </x:c>
      <x:c r="R104" s="13" t="str">
        <x:v>Use under fruiting shrubs and trees; not suitable for hot vegetable beds.</x:v>
      </x:c>
      <x:c r="S104" s="13" t="str">
        <x:v>Retain leaf litter; avoid deep mulch over crowns.</x:v>
      </x:c>
      <x:c r="T104" s="13" t="n">
        <x:v>5</x:v>
      </x:c>
      <x:c r="U104" s="13" t="str">
        <x:v>FACU</x:v>
      </x:c>
      <x:c r="V104" s="13" t="str">
        <x:v>https://universalfqa.org/view_database/80</x:v>
      </x:c>
      <x:c r="W104" s="13" t="str">
        <x:v>https://www.chicagobotanic.org/plant-information/smart-gardener/native-plants-home-gardens</x:v>
      </x:c>
    </x:row>
    <x:row r="105">
      <x:c r="A105" s="13" t="str">
        <x:v>Bottlebrush Grass</x:v>
      </x:c>
      <x:c r="B105" s="13" t="str">
        <x:v>Elymus hystrix</x:v>
      </x:c>
      <x:c r="C105" s="13" t="str">
        <x:v>Shade &amp; Groundcovers</x:v>
      </x:c>
      <x:c r="D105" s="13" t="str">
        <x:v>Grasses &amp; Sedges</x:v>
      </x:c>
      <x:c r="E105" s="13" t="str">
        <x:v>Shade-tolerant bottlebrush grass</x:v>
      </x:c>
      <x:c r="F105" s="13" t="str">
        <x:v>Part shade–shade</x:v>
      </x:c>
      <x:c r="G105" s="13" t="str">
        <x:v>Dry–medium</x:v>
      </x:c>
      <x:c r="H105" s="13" t="str">
        <x:v>3–5 ft</x:v>
      </x:c>
      <x:c r="I105" s="13" t="str">
        <x:v>2–3 ft</x:v>
      </x:c>
      <x:c r="J105" s="13" t="str">
        <x:v>Seedheads Jun–Aug</x:v>
      </x:c>
      <x:c r="K105" s="13" t="str">
        <x:v>Clumping / self-seeding</x:v>
      </x:c>
      <x:c r="L105" s="13" t="str">
        <x:v>Easy</x:v>
      </x:c>
      <x:c r="M105" s="13" t="str">
        <x:v>Plug for small gardens; seed for larger matrices and restorations.</x:v>
      </x:c>
      <x:c r="N105" s="13" t="str">
        <x:v>Plugs: Apr–May or late Aug–Sep. Seed: dormant sow after the first hard frost or use the species-specific protocol.</x:v>
      </x:c>
      <x:c r="O105" s="13" t="str"/>
      <x:c r="P105" s="13" t="str"/>
      <x:c r="Q105" s="13" t="str">
        <x:v>False Solomon's Seal, Solomon's Seal, Spicebush, Witch Hazel</x:v>
      </x:c>
      <x:c r="R105" s="13" t="str">
        <x:v>Use behind woodland groundcovers and away from shallow-rooted annual crops.</x:v>
      </x:c>
      <x:c r="S105" s="13" t="str">
        <x:v>Leave standing through winter; cut back in early spring.</x:v>
      </x:c>
      <x:c r="T105" s="13" t="n">
        <x:v>5</x:v>
      </x:c>
      <x:c r="U105" s="13" t="str">
        <x:v>FACU</x:v>
      </x:c>
      <x:c r="V105" s="13" t="str">
        <x:v>https://universalfqa.org/view_database/80</x:v>
      </x:c>
      <x:c r="W105" s="13" t="str">
        <x:v>https://extension.illinois.edu/blogs/naturalist-notebook/2021-09-16-using-natives-home-landscape</x:v>
      </x:c>
    </x:row>
    <x:row r="106">
      <x:c r="A106" s="13" t="str">
        <x:v>Bush Honeysuckle</x:v>
      </x:c>
      <x:c r="B106" s="13" t="str">
        <x:v>Diervilla lonicera</x:v>
      </x:c>
      <x:c r="C106" s="13" t="str">
        <x:v>Shade &amp; Groundcovers</x:v>
      </x:c>
      <x:c r="D106" s="13" t="str">
        <x:v>Shrubs &amp; Vines</x:v>
      </x:c>
      <x:c r="E106" s="13" t="str">
        <x:v>Low tough shrub for dry shade</x:v>
      </x:c>
      <x:c r="F106" s="13" t="str">
        <x:v>Part shade–sun</x:v>
      </x:c>
      <x:c r="G106" s="13" t="str">
        <x:v>Dry–medium</x:v>
      </x:c>
      <x:c r="H106" s="13" t="str">
        <x:v>3–6 ft</x:v>
      </x:c>
      <x:c r="I106" s="13" t="str">
        <x:v>3–6 ft</x:v>
      </x:c>
      <x:c r="J106" s="13" t="str">
        <x:v>Flowers Jun–Aug</x:v>
      </x:c>
      <x:c r="K106" s="13" t="str">
        <x:v>Moderate suckering</x:v>
      </x:c>
      <x:c r="L106" s="13" t="str">
        <x:v>Easy</x:v>
      </x:c>
      <x:c r="M106" s="13" t="str">
        <x:v>Container or balled-and-burlapped; bare-root in early spring.</x:v>
      </x:c>
      <x:c r="N106" s="13" t="str">
        <x:v>Early Apr–May after soil thaws and drains; Sep–mid Oct for container/B&amp;B. Bare-root: early spring.</x:v>
      </x:c>
      <x:c r="O106" s="13" t="str"/>
      <x:c r="P106" s="13" t="str"/>
      <x:c r="Q106" s="13" t="str">
        <x:v>Ninebark, Fragrant Sumac, Shrubby St. John's Wort, Little Bluestem</x:v>
      </x:c>
      <x:c r="R106" s="13" t="str">
        <x:v>Use as a windbreak or edge; leave enough clearance for mature width.</x:v>
      </x:c>
      <x:c r="S106" s="13" t="str">
        <x:v>Provide mature width; prune for access and renewal rather than forcing it into a small space.</x:v>
      </x:c>
      <x:c r="T106" s="13" t="n">
        <x:v>10</x:v>
      </x:c>
      <x:c r="U106" s="13" t="str">
        <x:v>UPL</x:v>
      </x:c>
      <x:c r="V106" s="13" t="str">
        <x:v>https://universalfqa.org/view_database/80</x:v>
      </x:c>
      <x:c r="W106" s="13" t="str">
        <x:v>https://www.chicagobotanic.org/plant-information/smart-gardener/native-woodies-sun-and-shade</x:v>
      </x:c>
    </x:row>
    <x:row r="107">
      <x:c r="A107" s="13" t="str">
        <x:v>Christmas Fern</x:v>
      </x:c>
      <x:c r="B107" s="13" t="str">
        <x:v>Polystichum acrostichoides</x:v>
      </x:c>
      <x:c r="C107" s="13" t="str">
        <x:v>Shade &amp; Groundcovers</x:v>
      </x:c>
      <x:c r="D107" s="13" t="str"/>
      <x:c r="E107" s="13" t="str">
        <x:v>Evergreen woodland fern</x:v>
      </x:c>
      <x:c r="F107" s="13" t="str">
        <x:v>Part shade–shade</x:v>
      </x:c>
      <x:c r="G107" s="13" t="str">
        <x:v>Dry–medium</x:v>
      </x:c>
      <x:c r="H107" s="13" t="str">
        <x:v>2–4 ft</x:v>
      </x:c>
      <x:c r="I107" s="13" t="str">
        <x:v>2–3 ft</x:v>
      </x:c>
      <x:c r="J107" s="13" t="str">
        <x:v>Year-round fronds</x:v>
      </x:c>
      <x:c r="K107" s="13" t="str">
        <x:v>Clumping</x:v>
      </x:c>
      <x:c r="L107" s="13" t="str">
        <x:v>Easy</x:v>
      </x:c>
      <x:c r="M107" s="13" t="str">
        <x:v>Nursery-propagated plug, container plant, or division; spores are a specialist propagation method.</x:v>
      </x:c>
      <x:c r="N107" s="13" t="str">
        <x:v>Apr–May or Sep, with reliable moisture and protection from drying winds.</x:v>
      </x:c>
      <x:c r="O107" s="13" t="str"/>
      <x:c r="P107" s="13" t="str"/>
      <x:c r="Q107" s="13" t="str">
        <x:v>Wild Ginger, Pennsylvania Sedge, Woodland Phlox, Prairie Alumroot</x:v>
      </x:c>
      <x:c r="R107" s="13" t="str">
        <x:v>Use as living mulch beneath shrubs and trees; keep out of cultivated annual rows.</x:v>
      </x:c>
      <x:c r="S107" s="13" t="str">
        <x:v>Retain leaf litter; avoid deep mulch over crowns.</x:v>
      </x:c>
      <x:c r="T107" s="13" t="n">
        <x:v>8</x:v>
      </x:c>
      <x:c r="U107" s="13" t="str">
        <x:v>UPL</x:v>
      </x:c>
      <x:c r="V107" s="13" t="str">
        <x:v>https://universalfqa.org/view_database/80</x:v>
      </x:c>
      <x:c r="W107" s="13" t="str">
        <x:v>https://www.chicagobotanic.org/plant-information/smart-gardener/native-plants-home-gardens</x:v>
      </x:c>
    </x:row>
    <x:row r="108">
      <x:c r="A108" s="13" t="str">
        <x:v>Cinnamon Fern</x:v>
      </x:c>
      <x:c r="B108" s="13" t="str">
        <x:v>Osmunda cinnamomeum</x:v>
      </x:c>
      <x:c r="C108" s="13" t="str">
        <x:v>Shade &amp; Groundcovers</x:v>
      </x:c>
      <x:c r="D108" s="13" t="str">
        <x:v>Rain Garden</x:v>
      </x:c>
      <x:c r="E108" s="13" t="str">
        <x:v>Large fern for moist shade</x:v>
      </x:c>
      <x:c r="F108" s="13" t="str">
        <x:v>Part shade–shade</x:v>
      </x:c>
      <x:c r="G108" s="13" t="str">
        <x:v>Moist</x:v>
      </x:c>
      <x:c r="H108" s="13" t="str">
        <x:v>2–4 ft</x:v>
      </x:c>
      <x:c r="I108" s="13" t="str">
        <x:v>2–3 ft</x:v>
      </x:c>
      <x:c r="J108" s="13" t="str">
        <x:v>Fertile fronds spring</x:v>
      </x:c>
      <x:c r="K108" s="13" t="str">
        <x:v>Large clump</x:v>
      </x:c>
      <x:c r="L108" s="13" t="str">
        <x:v>Moderate</x:v>
      </x:c>
      <x:c r="M108" s="13" t="str">
        <x:v>Nursery-propagated plug, container plant, or division; spores are a specialist propagation method.</x:v>
      </x:c>
      <x:c r="N108" s="13" t="str">
        <x:v>Apr–May or Sep, with reliable moisture and protection from drying winds.</x:v>
      </x:c>
      <x:c r="O108" s="13" t="str"/>
      <x:c r="P108" s="13" t="str"/>
      <x:c r="Q108" s="13" t="str">
        <x:v>False Solomon's Seal, Solomon's Seal, Spicebush, Witch Hazel</x:v>
      </x:c>
      <x:c r="R108" s="13" t="str">
        <x:v>Use behind woodland groundcovers and away from shallow-rooted annual crops.</x:v>
      </x:c>
      <x:c r="S108" s="13" t="str">
        <x:v>Retain leaf litter; avoid deep mulch over crowns.</x:v>
      </x:c>
      <x:c r="T108" s="13" t="n">
        <x:v>8</x:v>
      </x:c>
      <x:c r="U108" s="13" t="str">
        <x:v>FACW</x:v>
      </x:c>
      <x:c r="V108" s="13" t="str">
        <x:v>https://universalfqa.org/view_database/80</x:v>
      </x:c>
      <x:c r="W108" s="13" t="str">
        <x:v>https://www.chicagobotanic.org/plant-information/smart-gardener/native-plants-home-gardens</x:v>
      </x:c>
    </x:row>
    <x:row r="109">
      <x:c r="A109" s="13" t="str">
        <x:v>Dutchman's Breeches</x:v>
      </x:c>
      <x:c r="B109" s="13" t="str">
        <x:v>Dicentra cucullaria</x:v>
      </x:c>
      <x:c r="C109" s="13" t="str">
        <x:v>Shade &amp; Groundcovers</x:v>
      </x:c>
      <x:c r="D109" s="13" t="str"/>
      <x:c r="E109" s="13" t="str">
        <x:v>Early spring ephemeral</x:v>
      </x:c>
      <x:c r="F109" s="13" t="str">
        <x:v>Part shade–shade</x:v>
      </x:c>
      <x:c r="G109" s="13" t="str">
        <x:v>Medium</x:v>
      </x:c>
      <x:c r="H109" s="13" t="str">
        <x:v>1–2 ft</x:v>
      </x:c>
      <x:c r="I109" s="13" t="str">
        <x:v>12–18 in</x:v>
      </x:c>
      <x:c r="J109" s="13" t="str">
        <x:v>Flowers Mar–May; dormant by summer</x:v>
      </x:c>
      <x:c r="K109" s="13" t="str">
        <x:v>Slow colony</x:v>
      </x:c>
      <x:c r="L109" s="13" t="str">
        <x:v>Advanced</x:v>
      </x:c>
      <x:c r="M109" s="13" t="str">
        <x:v>Plug or division for reliable residential establishment; seed for larger restoration areas.</x:v>
      </x:c>
      <x:c r="N109" s="13" t="str">
        <x:v>Apr–May; late Aug–Sep, finishing about six weeks before the first frost.</x:v>
      </x:c>
      <x:c r="O109" s="13" t="str"/>
      <x:c r="P109" s="13" t="str"/>
      <x:c r="Q109" s="13" t="str">
        <x:v>Red Columbine, Spotted Crane's Bill, Virginia Bluebells, Wild Ginger</x:v>
      </x:c>
      <x:c r="R109" s="13" t="str">
        <x:v>Use under fruiting shrubs and trees; not suitable for hot vegetable beds.</x:v>
      </x:c>
      <x:c r="S109" s="13" t="str">
        <x:v>Retain leaf litter; avoid deep mulch over crowns.</x:v>
      </x:c>
      <x:c r="T109" s="13" t="n">
        <x:v>7</x:v>
      </x:c>
      <x:c r="U109" s="13" t="str">
        <x:v>UPL</x:v>
      </x:c>
      <x:c r="V109" s="13" t="str">
        <x:v>https://universalfqa.org/view_database/80</x:v>
      </x:c>
      <x:c r="W109" s="13" t="str">
        <x:v>https://www.chicagobotanic.org/plant-information/smart-gardener/native-plants-home-gardens</x:v>
      </x:c>
    </x:row>
    <x:row r="110">
      <x:c r="A110" s="13" t="str">
        <x:v>False Solomon's Seal</x:v>
      </x:c>
      <x:c r="B110" s="13" t="str">
        <x:v>Maianthemum racemosum</x:v>
      </x:c>
      <x:c r="C110" s="13" t="str">
        <x:v>Shade &amp; Groundcovers</x:v>
      </x:c>
      <x:c r="D110" s="13" t="str"/>
      <x:c r="E110" s="13" t="str">
        <x:v>Architectural woodland perennial with berries</x:v>
      </x:c>
      <x:c r="F110" s="13" t="str">
        <x:v>Part shade–shade</x:v>
      </x:c>
      <x:c r="G110" s="13" t="str">
        <x:v>Medium</x:v>
      </x:c>
      <x:c r="H110" s="13" t="str">
        <x:v>2–4 ft</x:v>
      </x:c>
      <x:c r="I110" s="13" t="str">
        <x:v>18–30 in</x:v>
      </x:c>
      <x:c r="J110" s="13" t="str">
        <x:v>Flowers May–Jun; berries late summer</x:v>
      </x:c>
      <x:c r="K110" s="13" t="str">
        <x:v>Slow rhizomes</x:v>
      </x:c>
      <x:c r="L110" s="13" t="str">
        <x:v>Easy</x:v>
      </x:c>
      <x:c r="M110" s="13" t="str">
        <x:v>Plug or division for reliable residential establishment; seed for larger restoration areas.</x:v>
      </x:c>
      <x:c r="N110" s="13" t="str">
        <x:v>Apr–May; late Aug–Sep, finishing about six weeks before the first frost.</x:v>
      </x:c>
      <x:c r="O110" s="13" t="str"/>
      <x:c r="P110" s="13" t="str"/>
      <x:c r="Q110" s="13" t="str">
        <x:v>Solomon's Seal, Spicebush, Witch Hazel, Cinnamon Fern</x:v>
      </x:c>
      <x:c r="R110" s="13" t="str">
        <x:v>Use behind woodland groundcovers and away from shallow-rooted annual crops.</x:v>
      </x:c>
      <x:c r="S110" s="13" t="str">
        <x:v>Retain leaf litter; avoid deep mulch over crowns.</x:v>
      </x:c>
      <x:c r="T110" s="13" t="n">
        <x:v>5</x:v>
      </x:c>
      <x:c r="U110" s="13" t="str">
        <x:v>FACU</x:v>
      </x:c>
      <x:c r="V110" s="13" t="str">
        <x:v>https://universalfqa.org/view_database/80</x:v>
      </x:c>
      <x:c r="W110" s="13" t="str">
        <x:v>https://www.chicagobotanic.org/plant-information/smart-gardener/native-plants-home-gardens</x:v>
      </x:c>
    </x:row>
    <x:row r="111">
      <x:c r="A111" s="13" t="str">
        <x:v>Fragrant Sumac</x:v>
      </x:c>
      <x:c r="B111" s="13" t="str">
        <x:v>Rhus aromatica</x:v>
      </x:c>
      <x:c r="C111" s="13" t="str">
        <x:v>Shade &amp; Groundcovers</x:v>
      </x:c>
      <x:c r="D111" s="13" t="str">
        <x:v>Shrubs &amp; Vines</x:v>
      </x:c>
      <x:c r="E111" s="13" t="str">
        <x:v>Low dry-site shrub and slope cover</x:v>
      </x:c>
      <x:c r="F111" s="13" t="str">
        <x:v>Full sun–part shade</x:v>
      </x:c>
      <x:c r="G111" s="13" t="str">
        <x:v>Dry</x:v>
      </x:c>
      <x:c r="H111" s="13" t="str">
        <x:v>3–6 ft</x:v>
      </x:c>
      <x:c r="I111" s="13" t="str">
        <x:v>3–6 ft</x:v>
      </x:c>
      <x:c r="J111" s="13" t="str">
        <x:v>Flowers Apr; red fall color</x:v>
      </x:c>
      <x:c r="K111" s="13" t="str">
        <x:v>Strong suckering</x:v>
      </x:c>
      <x:c r="L111" s="13" t="str">
        <x:v>Easy</x:v>
      </x:c>
      <x:c r="M111" s="13" t="str">
        <x:v>Container or balled-and-burlapped; bare-root in early spring.</x:v>
      </x:c>
      <x:c r="N111" s="13" t="str">
        <x:v>Early Apr–May after soil thaws and drains; Sep–mid Oct for container/B&amp;B. Bare-root: early spring.</x:v>
      </x:c>
      <x:c r="O111" s="13" t="str"/>
      <x:c r="P111" s="13" t="str"/>
      <x:c r="Q111" s="13" t="str">
        <x:v>Ninebark, Shrubby St. John's Wort, Little Bluestem, Pale Purple Coneflower</x:v>
      </x:c>
      <x:c r="R111" s="13" t="str">
        <x:v>Use as a windbreak or edge; leave enough clearance for mature width.</x:v>
      </x:c>
      <x:c r="S111" s="13" t="str">
        <x:v>Provide mature width; prune for access and renewal rather than forcing it into a small space.</x:v>
      </x:c>
      <x:c r="T111" s="13" t="n">
        <x:v>9</x:v>
      </x:c>
      <x:c r="U111" s="13" t="str">
        <x:v>UPL</x:v>
      </x:c>
      <x:c r="V111" s="13" t="str">
        <x:v>https://universalfqa.org/view_database/80</x:v>
      </x:c>
      <x:c r="W111" s="13" t="str">
        <x:v>https://www.chicagobotanic.org/plant-information/smart-gardener/native-woodies-sun-and-shade</x:v>
      </x:c>
    </x:row>
    <x:row r="112">
      <x:c r="A112" s="13" t="str">
        <x:v>Ivory Sedge</x:v>
      </x:c>
      <x:c r="B112" s="13" t="str">
        <x:v>Carex eburnea</x:v>
      </x:c>
      <x:c r="C112" s="13" t="str">
        <x:v>Shade &amp; Groundcovers</x:v>
      </x:c>
      <x:c r="D112" s="13" t="str">
        <x:v>Grasses &amp; Sedges</x:v>
      </x:c>
      <x:c r="E112" s="13" t="str">
        <x:v>Fine low sedge for dry shade</x:v>
      </x:c>
      <x:c r="F112" s="13" t="str">
        <x:v>Part shade–shade</x:v>
      </x:c>
      <x:c r="G112" s="13" t="str">
        <x:v>Dry–medium</x:v>
      </x:c>
      <x:c r="H112" s="13" t="str">
        <x:v>1–2 ft</x:v>
      </x:c>
      <x:c r="I112" s="13" t="str">
        <x:v>12–18 in</x:v>
      </x:c>
      <x:c r="J112" s="13" t="str">
        <x:v>Seedheads spring</x:v>
      </x:c>
      <x:c r="K112" s="13" t="str">
        <x:v>Clumping</x:v>
      </x:c>
      <x:c r="L112" s="13" t="str">
        <x:v>Easy</x:v>
      </x:c>
      <x:c r="M112" s="13" t="str">
        <x:v>Plug or division; seed for restoration-scale work.</x:v>
      </x:c>
      <x:c r="N112" s="13" t="str">
        <x:v>Apr–May or late Aug–Sep; wet-site plugs should be installed only when site hydrology is stable.</x:v>
      </x:c>
      <x:c r="O112" s="13" t="str"/>
      <x:c r="P112" s="13" t="str"/>
      <x:c r="Q112" s="13" t="str">
        <x:v>Wild Ginger, Pennsylvania Sedge, Woodland Phlox, Prairie Alumroot</x:v>
      </x:c>
      <x:c r="R112" s="13" t="str">
        <x:v>Use as living mulch beneath shrubs and trees; keep out of cultivated annual rows.</x:v>
      </x:c>
      <x:c r="S112" s="13" t="str">
        <x:v>Leave standing through winter; cut back in early spring.</x:v>
      </x:c>
      <x:c r="T112" s="13" t="n">
        <x:v>10</x:v>
      </x:c>
      <x:c r="U112" s="13" t="str">
        <x:v>FACU</x:v>
      </x:c>
      <x:c r="V112" s="13" t="str">
        <x:v>https://universalfqa.org/view_database/80</x:v>
      </x:c>
      <x:c r="W112" s="13" t="str">
        <x:v>https://extension.illinois.edu/blogs/naturalist-notebook/2021-09-16-using-natives-home-landscape</x:v>
      </x:c>
    </x:row>
    <x:row r="113">
      <x:c r="A113" s="13" t="str">
        <x:v>Large White Trillium</x:v>
      </x:c>
      <x:c r="B113" s="13" t="str">
        <x:v>Trillium grandiflorum</x:v>
      </x:c>
      <x:c r="C113" s="13" t="str">
        <x:v>Shade &amp; Groundcovers</x:v>
      </x:c>
      <x:c r="D113" s="13" t="str">
        <x:v>Specialty</x:v>
      </x:c>
      <x:c r="E113" s="13" t="str">
        <x:v>Classic white spring woodland flower</x:v>
      </x:c>
      <x:c r="F113" s="13" t="str">
        <x:v>Part shade–shade</x:v>
      </x:c>
      <x:c r="G113" s="13" t="str">
        <x:v>Medium</x:v>
      </x:c>
      <x:c r="H113" s="13" t="str">
        <x:v>2–4 ft</x:v>
      </x:c>
      <x:c r="I113" s="13" t="str">
        <x:v>18–30 in</x:v>
      </x:c>
      <x:c r="J113" s="13" t="str">
        <x:v>Flowers Apr–May</x:v>
      </x:c>
      <x:c r="K113" s="13" t="str">
        <x:v>Very slow clump</x:v>
      </x:c>
      <x:c r="L113" s="13" t="str">
        <x:v>Advanced</x:v>
      </x:c>
      <x:c r="M113" s="13" t="str">
        <x:v>Plug or division for reliable residential establishment; seed for larger restoration areas.</x:v>
      </x:c>
      <x:c r="N113" s="13" t="str">
        <x:v>Apr–May; late Aug–Sep, finishing about six weeks before the first frost.</x:v>
      </x:c>
      <x:c r="O113" s="13" t="str"/>
      <x:c r="P113" s="13" t="str"/>
      <x:c r="Q113" s="13" t="str">
        <x:v>Red Columbine, Spotted Crane's Bill, Virginia Bluebells, Wild Ginger</x:v>
      </x:c>
      <x:c r="R113" s="13" t="str">
        <x:v>Use under fruiting shrubs and trees; not suitable for hot vegetable beds.</x:v>
      </x:c>
      <x:c r="S113" s="13" t="str">
        <x:v>Retain leaf litter; avoid deep mulch over crowns.</x:v>
      </x:c>
      <x:c r="T113" s="13" t="n">
        <x:v>9</x:v>
      </x:c>
      <x:c r="U113" s="13" t="str">
        <x:v>UPL</x:v>
      </x:c>
      <x:c r="V113" s="13" t="str">
        <x:v>https://universalfqa.org/view_database/80</x:v>
      </x:c>
      <x:c r="W113" s="13" t="str">
        <x:v>https://www.chicagobotanic.org/plant-information/smart-gardener/native-plants-home-gardens</x:v>
      </x:c>
    </x:row>
    <x:row r="114">
      <x:c r="A114" s="13" t="str">
        <x:v>Large-Flower Bellwort</x:v>
      </x:c>
      <x:c r="B114" s="13" t="str">
        <x:v>Uvularia grandiflora</x:v>
      </x:c>
      <x:c r="C114" s="13" t="str">
        <x:v>Shade &amp; Groundcovers</x:v>
      </x:c>
      <x:c r="D114" s="13" t="str"/>
      <x:c r="E114" s="13" t="str">
        <x:v>Yellow spring woodland flower</x:v>
      </x:c>
      <x:c r="F114" s="13" t="str">
        <x:v>Part shade–shade</x:v>
      </x:c>
      <x:c r="G114" s="13" t="str">
        <x:v>Medium</x:v>
      </x:c>
      <x:c r="H114" s="13" t="str">
        <x:v>2–4 ft</x:v>
      </x:c>
      <x:c r="I114" s="13" t="str">
        <x:v>18–30 in</x:v>
      </x:c>
      <x:c r="J114" s="13" t="str">
        <x:v>Flowers Apr–May</x:v>
      </x:c>
      <x:c r="K114" s="13" t="str">
        <x:v>Slow clump</x:v>
      </x:c>
      <x:c r="L114" s="13" t="str">
        <x:v>Moderate</x:v>
      </x:c>
      <x:c r="M114" s="13" t="str">
        <x:v>Plug or division for reliable residential establishment; seed for larger restoration areas.</x:v>
      </x:c>
      <x:c r="N114" s="13" t="str">
        <x:v>Apr–May; late Aug–Sep, finishing about six weeks before the first frost.</x:v>
      </x:c>
      <x:c r="O114" s="13" t="str"/>
      <x:c r="P114" s="13" t="str"/>
      <x:c r="Q114" s="13" t="str">
        <x:v>Red Columbine, Spotted Crane's Bill, Virginia Bluebells, Wild Ginger</x:v>
      </x:c>
      <x:c r="R114" s="13" t="str">
        <x:v>Use under fruiting shrubs and trees; not suitable for hot vegetable beds.</x:v>
      </x:c>
      <x:c r="S114" s="13" t="str">
        <x:v>Retain leaf litter; avoid deep mulch over crowns.</x:v>
      </x:c>
      <x:c r="T114" s="13" t="n">
        <x:v>7</x:v>
      </x:c>
      <x:c r="U114" s="13" t="str">
        <x:v>UPL</x:v>
      </x:c>
      <x:c r="V114" s="13" t="str">
        <x:v>https://universalfqa.org/view_database/80</x:v>
      </x:c>
      <x:c r="W114" s="13" t="str">
        <x:v>https://www.chicagobotanic.org/plant-information/smart-gardener/native-plants-home-gardens</x:v>
      </x:c>
    </x:row>
    <x:row r="115">
      <x:c r="A115" s="13" t="str">
        <x:v>Miterwort</x:v>
      </x:c>
      <x:c r="B115" s="13" t="str">
        <x:v>Mitella diphylla</x:v>
      </x:c>
      <x:c r="C115" s="13" t="str">
        <x:v>Shade &amp; Groundcovers</x:v>
      </x:c>
      <x:c r="D115" s="13" t="str"/>
      <x:c r="E115" s="13" t="str">
        <x:v>Delicate spring woodland flower</x:v>
      </x:c>
      <x:c r="F115" s="13" t="str">
        <x:v>Shade–part shade</x:v>
      </x:c>
      <x:c r="G115" s="13" t="str">
        <x:v>Medium–moist</x:v>
      </x:c>
      <x:c r="H115" s="13" t="str">
        <x:v>1–2 ft</x:v>
      </x:c>
      <x:c r="I115" s="13" t="str">
        <x:v>12–18 in</x:v>
      </x:c>
      <x:c r="J115" s="13" t="str">
        <x:v>Flowers Apr–Jun</x:v>
      </x:c>
      <x:c r="K115" s="13" t="str">
        <x:v>Slow clump</x:v>
      </x:c>
      <x:c r="L115" s="13" t="str">
        <x:v>Advanced</x:v>
      </x:c>
      <x:c r="M115" s="13" t="str">
        <x:v>Plug or division for reliable residential establishment; seed for larger restoration areas.</x:v>
      </x:c>
      <x:c r="N115" s="13" t="str">
        <x:v>Apr–May; late Aug–Sep, finishing about six weeks before the first frost.</x:v>
      </x:c>
      <x:c r="O115" s="13" t="str"/>
      <x:c r="P115" s="13" t="str"/>
      <x:c r="Q115" s="13" t="str">
        <x:v>Red Columbine, Spotted Crane's Bill, Virginia Bluebells, Wild Ginger</x:v>
      </x:c>
      <x:c r="R115" s="13" t="str">
        <x:v>Use under fruiting shrubs and trees; not suitable for hot vegetable beds.</x:v>
      </x:c>
      <x:c r="S115" s="13" t="str">
        <x:v>Retain leaf litter; avoid deep mulch over crowns.</x:v>
      </x:c>
      <x:c r="T115" s="13" t="n">
        <x:v>10</x:v>
      </x:c>
      <x:c r="U115" s="13" t="str">
        <x:v>FACU</x:v>
      </x:c>
      <x:c r="V115" s="13" t="str">
        <x:v>https://universalfqa.org/view_database/80</x:v>
      </x:c>
      <x:c r="W115" s="13" t="str">
        <x:v>https://www.chicagobotanic.org/plant-information/smart-gardener/native-plants-home-gardens</x:v>
      </x:c>
    </x:row>
    <x:row r="116">
      <x:c r="A116" s="13" t="str">
        <x:v>Northern Maidenhair Fern</x:v>
      </x:c>
      <x:c r="B116" s="13" t="str">
        <x:v>Adiantum pedatum</x:v>
      </x:c>
      <x:c r="C116" s="13" t="str">
        <x:v>Shade &amp; Groundcovers</x:v>
      </x:c>
      <x:c r="D116" s="13" t="str"/>
      <x:c r="E116" s="13" t="str">
        <x:v>Fine-textured woodland fern</x:v>
      </x:c>
      <x:c r="F116" s="13" t="str">
        <x:v>Part shade–shade</x:v>
      </x:c>
      <x:c r="G116" s="13" t="str">
        <x:v>Medium–moist</x:v>
      </x:c>
      <x:c r="H116" s="13" t="str">
        <x:v>2–4 ft</x:v>
      </x:c>
      <x:c r="I116" s="13" t="str">
        <x:v>2–3 ft</x:v>
      </x:c>
      <x:c r="J116" s="13" t="str">
        <x:v>Foliage May–Oct</x:v>
      </x:c>
      <x:c r="K116" s="13" t="str">
        <x:v>Slow clump</x:v>
      </x:c>
      <x:c r="L116" s="13" t="str">
        <x:v>Moderate</x:v>
      </x:c>
      <x:c r="M116" s="13" t="str">
        <x:v>Nursery-propagated plug, container plant, or division; spores are a specialist propagation method.</x:v>
      </x:c>
      <x:c r="N116" s="13" t="str">
        <x:v>Apr–May or Sep, with reliable moisture and protection from drying winds.</x:v>
      </x:c>
      <x:c r="O116" s="13" t="str"/>
      <x:c r="P116" s="13" t="str"/>
      <x:c r="Q116" s="13" t="str">
        <x:v>False Solomon's Seal, Solomon's Seal, Spicebush, Witch Hazel</x:v>
      </x:c>
      <x:c r="R116" s="13" t="str">
        <x:v>Use behind woodland groundcovers and away from shallow-rooted annual crops.</x:v>
      </x:c>
      <x:c r="S116" s="13" t="str">
        <x:v>Retain leaf litter; avoid deep mulch over crowns.</x:v>
      </x:c>
      <x:c r="T116" s="13" t="n">
        <x:v>10</x:v>
      </x:c>
      <x:c r="U116" s="13" t="str">
        <x:v>FACU</x:v>
      </x:c>
      <x:c r="V116" s="13" t="str">
        <x:v>https://universalfqa.org/view_database/80</x:v>
      </x:c>
      <x:c r="W116" s="13" t="str">
        <x:v>https://www.chicagobotanic.org/plant-information/smart-gardener/native-plants-home-gardens</x:v>
      </x:c>
    </x:row>
    <x:row r="117">
      <x:c r="A117" s="13" t="str">
        <x:v>Pagoda Dogwood</x:v>
      </x:c>
      <x:c r="B117" s="13" t="str">
        <x:v>Cornus alternifolia</x:v>
      </x:c>
      <x:c r="C117" s="13" t="str">
        <x:v>Shade &amp; Groundcovers</x:v>
      </x:c>
      <x:c r="D117" s="13" t="str">
        <x:v>Shrubs &amp; Vines, Trees</x:v>
      </x:c>
      <x:c r="E117" s="13" t="str">
        <x:v>Small layered woodland tree/shrub</x:v>
      </x:c>
      <x:c r="F117" s="13" t="str">
        <x:v>Part shade–sun</x:v>
      </x:c>
      <x:c r="G117" s="13" t="str">
        <x:v>Medium–moist</x:v>
      </x:c>
      <x:c r="H117" s="13" t="str">
        <x:v>12–25 ft</x:v>
      </x:c>
      <x:c r="I117" s="13" t="str">
        <x:v>12–20 ft</x:v>
      </x:c>
      <x:c r="J117" s="13" t="str">
        <x:v>Flowers May–Jun; fruit late summer</x:v>
      </x:c>
      <x:c r="K117" s="13" t="str">
        <x:v>Small tree</x:v>
      </x:c>
      <x:c r="L117" s="13" t="str">
        <x:v>Moderate</x:v>
      </x:c>
      <x:c r="M117" s="13" t="str">
        <x:v>Container or balled-and-burlapped; bare-root in early spring.</x:v>
      </x:c>
      <x:c r="N117" s="13" t="str">
        <x:v>Early Apr–May after soil thaws and drains; Sep–mid Oct for container/B&amp;B. Bare-root: early spring.</x:v>
      </x:c>
      <x:c r="O117" s="13" t="str"/>
      <x:c r="P117" s="13" t="str"/>
      <x:c r="Q117" s="13" t="str">
        <x:v>False Solomon's Seal, Solomon's Seal, Spicebush, Witch Hazel</x:v>
      </x:c>
      <x:c r="R117" s="13" t="str">
        <x:v>Use behind woodland groundcovers and away from shallow-rooted annual crops.</x:v>
      </x:c>
      <x:c r="S117" s="13" t="str">
        <x:v>Provide mature width; prune for access and renewal rather than forcing it into a small space.</x:v>
      </x:c>
      <x:c r="T117" s="13" t="n">
        <x:v>10</x:v>
      </x:c>
      <x:c r="U117" s="13" t="str">
        <x:v>FAC</x:v>
      </x:c>
      <x:c r="V117" s="13" t="str">
        <x:v>https://universalfqa.org/view_database/80</x:v>
      </x:c>
      <x:c r="W117" s="13" t="str">
        <x:v>https://www.chicagobotanic.org/plant-information/smart-gardener/native-woodies-sun-and-shade</x:v>
      </x:c>
    </x:row>
    <x:row r="118">
      <x:c r="A118" s="13" t="str">
        <x:v>Pennsylvania Sedge</x:v>
      </x:c>
      <x:c r="B118" s="13" t="str">
        <x:v>Carex pensylvanica</x:v>
      </x:c>
      <x:c r="C118" s="13" t="str">
        <x:v>Shade &amp; Groundcovers</x:v>
      </x:c>
      <x:c r="D118" s="13" t="str">
        <x:v>Grasses &amp; Sedges</x:v>
      </x:c>
      <x:c r="E118" s="13" t="str">
        <x:v>Dry-shade lawn alternative</x:v>
      </x:c>
      <x:c r="F118" s="13" t="str">
        <x:v>Part shade–shade</x:v>
      </x:c>
      <x:c r="G118" s="13" t="str">
        <x:v>Dry–medium</x:v>
      </x:c>
      <x:c r="H118" s="13" t="str">
        <x:v>1–2 ft</x:v>
      </x:c>
      <x:c r="I118" s="13" t="str">
        <x:v>12–18 in</x:v>
      </x:c>
      <x:c r="J118" s="13" t="str">
        <x:v>Flowers Apr–May</x:v>
      </x:c>
      <x:c r="K118" s="13" t="str">
        <x:v>Moderate rhizomes</x:v>
      </x:c>
      <x:c r="L118" s="13" t="str">
        <x:v>Easy</x:v>
      </x:c>
      <x:c r="M118" s="13" t="str">
        <x:v>Plug or division; seed for restoration-scale work.</x:v>
      </x:c>
      <x:c r="N118" s="13" t="str">
        <x:v>Apr–May or late Aug–Sep; wet-site plugs should be installed only when site hydrology is stable.</x:v>
      </x:c>
      <x:c r="O118" s="13" t="str"/>
      <x:c r="P118" s="13" t="str"/>
      <x:c r="Q118" s="13" t="str">
        <x:v>Wild Ginger, Woodland Phlox, Prairie Alumroot, Christmas Fern</x:v>
      </x:c>
      <x:c r="R118" s="13" t="str">
        <x:v>Use as living mulch beneath shrubs and trees; keep out of cultivated annual rows.</x:v>
      </x:c>
      <x:c r="S118" s="13" t="str">
        <x:v>Retain leaf litter; avoid deep mulch over crowns.</x:v>
      </x:c>
      <x:c r="T118" s="13" t="n">
        <x:v>5</x:v>
      </x:c>
      <x:c r="U118" s="13" t="str">
        <x:v>UPL</x:v>
      </x:c>
      <x:c r="V118" s="13" t="str">
        <x:v>https://universalfqa.org/view_database/80</x:v>
      </x:c>
      <x:c r="W118" s="13" t="str">
        <x:v>https://www.chicagobotanic.org/plant-information/smart-gardener/native-plants-home-gardens</x:v>
      </x:c>
    </x:row>
    <x:row r="119">
      <x:c r="A119" s="13" t="str">
        <x:v>Plantain-Leaved Sedge</x:v>
      </x:c>
      <x:c r="B119" s="13" t="str">
        <x:v>Carex plantaginea</x:v>
      </x:c>
      <x:c r="C119" s="13" t="str">
        <x:v>Shade &amp; Groundcovers</x:v>
      </x:c>
      <x:c r="D119" s="13" t="str">
        <x:v>Grasses &amp; Sedges</x:v>
      </x:c>
      <x:c r="E119" s="13" t="str">
        <x:v>Broad-leaved ornamental sedge</x:v>
      </x:c>
      <x:c r="F119" s="13" t="str">
        <x:v>Part shade–shade</x:v>
      </x:c>
      <x:c r="G119" s="13" t="str">
        <x:v>Medium–moist</x:v>
      </x:c>
      <x:c r="H119" s="13" t="str">
        <x:v>1–2 ft</x:v>
      </x:c>
      <x:c r="I119" s="13" t="str">
        <x:v>12–18 in</x:v>
      </x:c>
      <x:c r="J119" s="13" t="str">
        <x:v>Evergreen-like foliage; flowers spring</x:v>
      </x:c>
      <x:c r="K119" s="13" t="str">
        <x:v>Clumping</x:v>
      </x:c>
      <x:c r="L119" s="13" t="str">
        <x:v>Easy</x:v>
      </x:c>
      <x:c r="M119" s="13" t="str">
        <x:v>Plug or division; seed for restoration-scale work.</x:v>
      </x:c>
      <x:c r="N119" s="13" t="str">
        <x:v>Apr–May or late Aug–Sep; wet-site plugs should be installed only when site hydrology is stable.</x:v>
      </x:c>
      <x:c r="O119" s="13" t="str"/>
      <x:c r="P119" s="13" t="str"/>
      <x:c r="Q119" s="13" t="str">
        <x:v>Wild Ginger, Pennsylvania Sedge, Woodland Phlox, Prairie Alumroot</x:v>
      </x:c>
      <x:c r="R119" s="13" t="str">
        <x:v>Use as living mulch beneath shrubs and trees; keep out of cultivated annual rows.</x:v>
      </x:c>
      <x:c r="S119" s="13" t="str">
        <x:v>Retain leaf litter; avoid deep mulch over crowns.</x:v>
      </x:c>
      <x:c r="T119" s="13" t="n">
        <x:v>10</x:v>
      </x:c>
      <x:c r="U119" s="13" t="str">
        <x:v>UPL</x:v>
      </x:c>
      <x:c r="V119" s="13" t="str">
        <x:v>https://universalfqa.org/view_database/80</x:v>
      </x:c>
      <x:c r="W119" s="13" t="str">
        <x:v>https://www.chicagobotanic.org/plant-information/smart-gardener/native-plants-home-gardens</x:v>
      </x:c>
    </x:row>
    <x:row r="120">
      <x:c r="A120" s="13" t="str">
        <x:v>Prairie Trillium</x:v>
      </x:c>
      <x:c r="B120" s="13" t="str">
        <x:v>Trillium recurvatum</x:v>
      </x:c>
      <x:c r="C120" s="13" t="str">
        <x:v>Shade &amp; Groundcovers</x:v>
      </x:c>
      <x:c r="D120" s="13" t="str">
        <x:v>Specialty</x:v>
      </x:c>
      <x:c r="E120" s="13" t="str">
        <x:v>Prairie-woodland trillium</x:v>
      </x:c>
      <x:c r="F120" s="13" t="str">
        <x:v>Part shade–shade</x:v>
      </x:c>
      <x:c r="G120" s="13" t="str">
        <x:v>Medium</x:v>
      </x:c>
      <x:c r="H120" s="13" t="str">
        <x:v>2–4 ft</x:v>
      </x:c>
      <x:c r="I120" s="13" t="str">
        <x:v>18–30 in</x:v>
      </x:c>
      <x:c r="J120" s="13" t="str">
        <x:v>Flowers Apr–May</x:v>
      </x:c>
      <x:c r="K120" s="13" t="str">
        <x:v>Slow clump</x:v>
      </x:c>
      <x:c r="L120" s="13" t="str">
        <x:v>Advanced</x:v>
      </x:c>
      <x:c r="M120" s="13" t="str">
        <x:v>Plug or division for reliable residential establishment; seed for larger restoration areas.</x:v>
      </x:c>
      <x:c r="N120" s="13" t="str">
        <x:v>Apr–May; late Aug–Sep, finishing about six weeks before the first frost.</x:v>
      </x:c>
      <x:c r="O120" s="13" t="str"/>
      <x:c r="P120" s="13" t="str"/>
      <x:c r="Q120" s="13" t="str">
        <x:v>Red Columbine, Spotted Crane's Bill, Virginia Bluebells, Wild Ginger</x:v>
      </x:c>
      <x:c r="R120" s="13" t="str">
        <x:v>Use under fruiting shrubs and trees; not suitable for hot vegetable beds.</x:v>
      </x:c>
      <x:c r="S120" s="13" t="str">
        <x:v>Retain leaf litter; avoid deep mulch over crowns.</x:v>
      </x:c>
      <x:c r="T120" s="13" t="n">
        <x:v>5</x:v>
      </x:c>
      <x:c r="U120" s="13" t="str">
        <x:v>FACU</x:v>
      </x:c>
      <x:c r="V120" s="13" t="str">
        <x:v>https://universalfqa.org/view_database/80</x:v>
      </x:c>
      <x:c r="W120" s="13" t="str">
        <x:v>https://www.chicagobotanic.org/plant-information/smart-gardener/native-plants-home-gardens</x:v>
      </x:c>
    </x:row>
    <x:row r="121">
      <x:c r="A121" s="13" t="str">
        <x:v>Solomon's Seal</x:v>
      </x:c>
      <x:c r="B121" s="13" t="str">
        <x:v>Polygonatum biflorum</x:v>
      </x:c>
      <x:c r="C121" s="13" t="str">
        <x:v>Shade &amp; Groundcovers</x:v>
      </x:c>
      <x:c r="D121" s="13" t="str"/>
      <x:c r="E121" s="13" t="str">
        <x:v>Arching woodland structural plant</x:v>
      </x:c>
      <x:c r="F121" s="13" t="str">
        <x:v>Part shade–shade</x:v>
      </x:c>
      <x:c r="G121" s="13" t="str">
        <x:v>Dry–medium</x:v>
      </x:c>
      <x:c r="H121" s="13" t="str">
        <x:v>2–4 ft</x:v>
      </x:c>
      <x:c r="I121" s="13" t="str">
        <x:v>18–30 in</x:v>
      </x:c>
      <x:c r="J121" s="13" t="str">
        <x:v>Flowers Apr–May; berries later</x:v>
      </x:c>
      <x:c r="K121" s="13" t="str">
        <x:v>Slow rhizomes</x:v>
      </x:c>
      <x:c r="L121" s="13" t="str">
        <x:v>Easy</x:v>
      </x:c>
      <x:c r="M121" s="13" t="str">
        <x:v>Plug or division for reliable residential establishment; seed for larger restoration areas.</x:v>
      </x:c>
      <x:c r="N121" s="13" t="str">
        <x:v>Apr–May; late Aug–Sep, finishing about six weeks before the first frost.</x:v>
      </x:c>
      <x:c r="O121" s="13" t="str"/>
      <x:c r="P121" s="13" t="str"/>
      <x:c r="Q121" s="13" t="str">
        <x:v>False Solomon's Seal, Spicebush, Witch Hazel, Cinnamon Fern</x:v>
      </x:c>
      <x:c r="R121" s="13" t="str">
        <x:v>Use behind woodland groundcovers and away from shallow-rooted annual crops.</x:v>
      </x:c>
      <x:c r="S121" s="13" t="str">
        <x:v>Retain leaf litter; avoid deep mulch over crowns.</x:v>
      </x:c>
      <x:c r="T121" s="13" t="n">
        <x:v>4</x:v>
      </x:c>
      <x:c r="U121" s="13" t="str">
        <x:v>FACU</x:v>
      </x:c>
      <x:c r="V121" s="13" t="str">
        <x:v>https://universalfqa.org/view_database/80</x:v>
      </x:c>
      <x:c r="W121" s="13" t="str">
        <x:v>https://www.chicagobotanic.org/plant-information/smart-gardener/native-plants-home-gardens</x:v>
      </x:c>
    </x:row>
    <x:row r="122">
      <x:c r="A122" s="13" t="str">
        <x:v>Twinleaf</x:v>
      </x:c>
      <x:c r="B122" s="13" t="str">
        <x:v>Jeffersonia diphylla</x:v>
      </x:c>
      <x:c r="C122" s="13" t="str">
        <x:v>Shade &amp; Groundcovers</x:v>
      </x:c>
      <x:c r="D122" s="13" t="str"/>
      <x:c r="E122" s="13" t="str">
        <x:v>Distinctive spring woodland perennial</x:v>
      </x:c>
      <x:c r="F122" s="13" t="str">
        <x:v>Part shade–shade</x:v>
      </x:c>
      <x:c r="G122" s="13" t="str">
        <x:v>Medium</x:v>
      </x:c>
      <x:c r="H122" s="13" t="str">
        <x:v>2–4 ft</x:v>
      </x:c>
      <x:c r="I122" s="13" t="str">
        <x:v>18–30 in</x:v>
      </x:c>
      <x:c r="J122" s="13" t="str">
        <x:v>Flowers Apr–May</x:v>
      </x:c>
      <x:c r="K122" s="13" t="str">
        <x:v>Slow clump</x:v>
      </x:c>
      <x:c r="L122" s="13" t="str">
        <x:v>Advanced</x:v>
      </x:c>
      <x:c r="M122" s="13" t="str">
        <x:v>Plug or division for reliable residential establishment; seed for larger restoration areas.</x:v>
      </x:c>
      <x:c r="N122" s="13" t="str">
        <x:v>Apr–May; late Aug–Sep, finishing about six weeks before the first frost.</x:v>
      </x:c>
      <x:c r="O122" s="13" t="str"/>
      <x:c r="P122" s="13" t="str"/>
      <x:c r="Q122" s="13" t="str">
        <x:v>Red Columbine, Spotted Crane's Bill, Virginia Bluebells, Wild Ginger</x:v>
      </x:c>
      <x:c r="R122" s="13" t="str">
        <x:v>Use under fruiting shrubs and trees; not suitable for hot vegetable beds.</x:v>
      </x:c>
      <x:c r="S122" s="13" t="str">
        <x:v>Retain leaf litter; avoid deep mulch over crowns.</x:v>
      </x:c>
      <x:c r="T122" s="13" t="n">
        <x:v>10</x:v>
      </x:c>
      <x:c r="U122" s="13" t="str">
        <x:v>UPL</x:v>
      </x:c>
      <x:c r="V122" s="13" t="str">
        <x:v>https://universalfqa.org/view_database/80</x:v>
      </x:c>
      <x:c r="W122" s="13" t="str">
        <x:v>https://www.chicagobotanic.org/plant-information/smart-gardener/native-plants-home-gardens</x:v>
      </x:c>
    </x:row>
    <x:row r="123">
      <x:c r="A123" s="13" t="str">
        <x:v>Virginia Creeper</x:v>
      </x:c>
      <x:c r="B123" s="13" t="str">
        <x:v>Parthenocissus quinquefolia</x:v>
      </x:c>
      <x:c r="C123" s="13" t="str">
        <x:v>Shade &amp; Groundcovers</x:v>
      </x:c>
      <x:c r="D123" s="13" t="str">
        <x:v>Shrubs &amp; Vines</x:v>
      </x:c>
      <x:c r="E123" s="13" t="str">
        <x:v>Wall/trellis vine with fall color</x:v>
      </x:c>
      <x:c r="F123" s="13" t="str">
        <x:v>Shade–sun</x:v>
      </x:c>
      <x:c r="G123" s="13" t="str">
        <x:v>Dry–medium</x:v>
      </x:c>
      <x:c r="H123" s="13" t="str">
        <x:v>10–30 ft vine</x:v>
      </x:c>
      <x:c r="I123" s="13" t="str">
        <x:v>Dedicated trellis</x:v>
      </x:c>
      <x:c r="J123" s="13" t="str">
        <x:v>Flowers inconspicuous; blue fruit; red fall color</x:v>
      </x:c>
      <x:c r="K123" s="13" t="str">
        <x:v>Very vigorous vine</x:v>
      </x:c>
      <x:c r="L123" s="13" t="str">
        <x:v>Easy</x:v>
      </x:c>
      <x:c r="M123" s="13" t="str">
        <x:v>Plug or container plant; provide the support and mature-space requirement before planting.</x:v>
      </x:c>
      <x:c r="N123" s="13" t="str">
        <x:v>Apr–May; late Aug–Sep, finishing about six weeks before the first frost.</x:v>
      </x:c>
      <x:c r="O123" s="13" t="str"/>
      <x:c r="P123" s="13" t="str"/>
      <x:c r="Q123" s="13" t="str">
        <x:v>Riverbank Grape, Limber Honeysuckle, Groundnut, Wild Bergamot</x:v>
      </x:c>
      <x:c r="R123" s="13" t="str">
        <x:v>Use a dedicated trellis away from tomato cages, berry canes, and young trees.</x:v>
      </x:c>
      <x:c r="S123" s="13" t="str">
        <x:v>Use a dedicated support; never allow the vine to overwhelm young trees or gutters.</x:v>
      </x:c>
      <x:c r="T123" s="13" t="n">
        <x:v>4</x:v>
      </x:c>
      <x:c r="U123" s="13" t="str">
        <x:v>FACU</x:v>
      </x:c>
      <x:c r="V123" s="13" t="str">
        <x:v>https://universalfqa.org/view_database/80</x:v>
      </x:c>
      <x:c r="W123" s="13" t="str">
        <x:v>https://www.chicagobotanic.org/plant-information/smart-gardener/native-woodies-sun-and-shade</x:v>
      </x:c>
    </x:row>
    <x:row r="124">
      <x:c r="A124" s="13" t="str">
        <x:v>White Trout Lily</x:v>
      </x:c>
      <x:c r="B124" s="13" t="str">
        <x:v>Erythronium albidum</x:v>
      </x:c>
      <x:c r="C124" s="13" t="str">
        <x:v>Shade &amp; Groundcovers</x:v>
      </x:c>
      <x:c r="D124" s="13" t="str">
        <x:v>Specialty</x:v>
      </x:c>
      <x:c r="E124" s="13" t="str">
        <x:v>Early trout-lily colony</x:v>
      </x:c>
      <x:c r="F124" s="13" t="str">
        <x:v>Part shade–shade</x:v>
      </x:c>
      <x:c r="G124" s="13" t="str">
        <x:v>Medium</x:v>
      </x:c>
      <x:c r="H124" s="13" t="str">
        <x:v>4–12 in</x:v>
      </x:c>
      <x:c r="I124" s="13" t="str">
        <x:v>8–18 in</x:v>
      </x:c>
      <x:c r="J124" s="13" t="str">
        <x:v>Flowers Mar–Apr; dormant by summer</x:v>
      </x:c>
      <x:c r="K124" s="13" t="str">
        <x:v>Very slow colony</x:v>
      </x:c>
      <x:c r="L124" s="13" t="str">
        <x:v>Advanced</x:v>
      </x:c>
      <x:c r="M124" s="13" t="str">
        <x:v>Plug or division for reliable residential establishment; seed for larger restoration areas.</x:v>
      </x:c>
      <x:c r="N124" s="13" t="str">
        <x:v>Apr–May; late Aug–Sep, finishing about six weeks before the first frost.</x:v>
      </x:c>
      <x:c r="O124" s="13" t="str"/>
      <x:c r="P124" s="13" t="str"/>
      <x:c r="Q124" s="13" t="str">
        <x:v>Red Columbine, Spotted Crane's Bill, Virginia Bluebells, Wild Ginger</x:v>
      </x:c>
      <x:c r="R124" s="13" t="str">
        <x:v>Use under fruiting shrubs and trees; not suitable for hot vegetable beds.</x:v>
      </x:c>
      <x:c r="S124" s="13" t="str">
        <x:v>Retain leaf litter; avoid deep mulch over crowns.</x:v>
      </x:c>
      <x:c r="T124" s="13" t="n">
        <x:v>5</x:v>
      </x:c>
      <x:c r="U124" s="13" t="str">
        <x:v>FACU</x:v>
      </x:c>
      <x:c r="V124" s="13" t="str">
        <x:v>https://universalfqa.org/view_database/80</x:v>
      </x:c>
      <x:c r="W124" s="13" t="str">
        <x:v>https://www.chicagobotanic.org/plant-information/smart-gardener/native-plants-home-gardens</x:v>
      </x:c>
    </x:row>
    <x:row r="125">
      <x:c r="A125" s="13" t="str">
        <x:v>Wild Ginger</x:v>
      </x:c>
      <x:c r="B125" s="13" t="str">
        <x:v>Asarum canadense</x:v>
      </x:c>
      <x:c r="C125" s="13" t="str">
        <x:v>Shade &amp; Groundcovers</x:v>
      </x:c>
      <x:c r="D125" s="13" t="str"/>
      <x:c r="E125" s="13" t="str">
        <x:v>Dense woodland groundcover</x:v>
      </x:c>
      <x:c r="F125" s="13" t="str">
        <x:v>Part shade–shade</x:v>
      </x:c>
      <x:c r="G125" s="13" t="str">
        <x:v>Medium–moist</x:v>
      </x:c>
      <x:c r="H125" s="13" t="str">
        <x:v>4–12 in</x:v>
      </x:c>
      <x:c r="I125" s="13" t="str">
        <x:v>8–18 in</x:v>
      </x:c>
      <x:c r="J125" s="13" t="str">
        <x:v>Flowers Apr–May</x:v>
      </x:c>
      <x:c r="K125" s="13" t="str">
        <x:v>Moderate rhizomes</x:v>
      </x:c>
      <x:c r="L125" s="13" t="str">
        <x:v>Easy</x:v>
      </x:c>
      <x:c r="M125" s="13" t="str">
        <x:v>Plug or division for reliable residential establishment; seed for larger restoration areas.</x:v>
      </x:c>
      <x:c r="N125" s="13" t="str">
        <x:v>Apr–May; late Aug–Sep, finishing about six weeks before the first frost.</x:v>
      </x:c>
      <x:c r="O125" s="13" t="str"/>
      <x:c r="P125" s="13" t="str"/>
      <x:c r="Q125" s="13" t="str">
        <x:v>Pennsylvania Sedge, Woodland Phlox, Prairie Alumroot, Christmas Fern</x:v>
      </x:c>
      <x:c r="R125" s="13" t="str">
        <x:v>Use as living mulch beneath shrubs and trees; keep out of cultivated annual rows.</x:v>
      </x:c>
      <x:c r="S125" s="13" t="str">
        <x:v>Retain leaf litter; avoid deep mulch over crowns.</x:v>
      </x:c>
      <x:c r="T125" s="13" t="n">
        <x:v>10</x:v>
      </x:c>
      <x:c r="U125" s="13" t="str">
        <x:v>FACU</x:v>
      </x:c>
      <x:c r="V125" s="13" t="str">
        <x:v>https://universalfqa.org/view_database/80</x:v>
      </x:c>
      <x:c r="W125" s="13" t="str">
        <x:v>https://www.chicagobotanic.org/plant-information/smart-gardener/native-plants-home-gardens</x:v>
      </x:c>
    </x:row>
    <x:row r="126">
      <x:c r="A126" s="13" t="str">
        <x:v>Wild Hydrangea</x:v>
      </x:c>
      <x:c r="B126" s="13" t="str">
        <x:v>Hydrangea arborescens</x:v>
      </x:c>
      <x:c r="C126" s="13" t="str">
        <x:v>Shade &amp; Groundcovers</x:v>
      </x:c>
      <x:c r="D126" s="13" t="str">
        <x:v>Shrubs &amp; Vines</x:v>
      </x:c>
      <x:c r="E126" s="13" t="str">
        <x:v>Native woodland hydrangea</x:v>
      </x:c>
      <x:c r="F126" s="13" t="str">
        <x:v>Part shade–shade</x:v>
      </x:c>
      <x:c r="G126" s="13" t="str">
        <x:v>Medium–moist</x:v>
      </x:c>
      <x:c r="H126" s="13" t="str">
        <x:v>3–6 ft</x:v>
      </x:c>
      <x:c r="I126" s="13" t="str">
        <x:v>3–6 ft</x:v>
      </x:c>
      <x:c r="J126" s="13" t="str">
        <x:v>Flowers Jun–Aug</x:v>
      </x:c>
      <x:c r="K126" s="13" t="str">
        <x:v>Moderate suckering</x:v>
      </x:c>
      <x:c r="L126" s="13" t="str">
        <x:v>Easy</x:v>
      </x:c>
      <x:c r="M126" s="13" t="str">
        <x:v>Container or balled-and-burlapped; bare-root in early spring.</x:v>
      </x:c>
      <x:c r="N126" s="13" t="str">
        <x:v>Early Apr–May after soil thaws and drains; Sep–mid Oct for container/B&amp;B. Bare-root: early spring.</x:v>
      </x:c>
      <x:c r="O126" s="13" t="str"/>
      <x:c r="P126" s="13" t="str"/>
      <x:c r="Q126" s="13" t="str">
        <x:v>False Solomon's Seal, Solomon's Seal, Spicebush, Witch Hazel</x:v>
      </x:c>
      <x:c r="R126" s="13" t="str">
        <x:v>Use behind woodland groundcovers and away from shallow-rooted annual crops.</x:v>
      </x:c>
      <x:c r="S126" s="13" t="str">
        <x:v>Provide mature width; prune for access and renewal rather than forcing it into a small space.</x:v>
      </x:c>
      <x:c r="T126" s="13" t="n">
        <x:v>10</x:v>
      </x:c>
      <x:c r="U126" s="13" t="str">
        <x:v>FACU</x:v>
      </x:c>
      <x:c r="V126" s="13" t="str">
        <x:v>https://universalfqa.org/view_database/80</x:v>
      </x:c>
      <x:c r="W126" s="13" t="str">
        <x:v>https://www.chicagobotanic.org/plant-information/smart-gardener/native-woodies-sun-and-shade</x:v>
      </x:c>
    </x:row>
    <x:row r="127">
      <x:c r="A127" s="13" t="str">
        <x:v>Witch Hazel</x:v>
      </x:c>
      <x:c r="B127" s="13" t="str">
        <x:v>Hamamelis virginiana</x:v>
      </x:c>
      <x:c r="C127" s="13" t="str">
        <x:v>Shade &amp; Groundcovers</x:v>
      </x:c>
      <x:c r="D127" s="13" t="str">
        <x:v>Shrubs &amp; Vines</x:v>
      </x:c>
      <x:c r="E127" s="13" t="str">
        <x:v>Late-fall flowering woodland shrub</x:v>
      </x:c>
      <x:c r="F127" s="13" t="str">
        <x:v>Part shade–sun</x:v>
      </x:c>
      <x:c r="G127" s="13" t="str">
        <x:v>Medium</x:v>
      </x:c>
      <x:c r="H127" s="13" t="str">
        <x:v>8–15 ft</x:v>
      </x:c>
      <x:c r="I127" s="13" t="str">
        <x:v>8–12 ft</x:v>
      </x:c>
      <x:c r="J127" s="13" t="str">
        <x:v>Flowers Oct–Nov</x:v>
      </x:c>
      <x:c r="K127" s="13" t="str">
        <x:v>Large multi-stem shrub</x:v>
      </x:c>
      <x:c r="L127" s="13" t="str">
        <x:v>Easy</x:v>
      </x:c>
      <x:c r="M127" s="13" t="str">
        <x:v>Container or balled-and-burlapped; bare-root in early spring.</x:v>
      </x:c>
      <x:c r="N127" s="13" t="str">
        <x:v>Early Apr–May after soil thaws and drains; Sep–mid Oct for container/B&amp;B. Bare-root: early spring.</x:v>
      </x:c>
      <x:c r="O127" s="13" t="str"/>
      <x:c r="P127" s="13" t="str"/>
      <x:c r="Q127" s="13" t="str">
        <x:v>False Solomon's Seal, Solomon's Seal, Spicebush, Cinnamon Fern</x:v>
      </x:c>
      <x:c r="R127" s="13" t="str">
        <x:v>Use behind woodland groundcovers and away from shallow-rooted annual crops.</x:v>
      </x:c>
      <x:c r="S127" s="13" t="str">
        <x:v>Provide mature width; prune for access and renewal rather than forcing it into a small space.</x:v>
      </x:c>
      <x:c r="T127" s="13" t="n">
        <x:v>8</x:v>
      </x:c>
      <x:c r="U127" s="13" t="str">
        <x:v>FACU</x:v>
      </x:c>
      <x:c r="V127" s="13" t="str">
        <x:v>https://universalfqa.org/view_database/80</x:v>
      </x:c>
      <x:c r="W127" s="13" t="str">
        <x:v>https://www.chicagobotanic.org/plant-information/smart-gardener/native-woodies-sun-and-shade</x:v>
      </x:c>
    </x:row>
    <x:row r="128">
      <x:c r="A128" s="13" t="str">
        <x:v>American Bittersweet</x:v>
      </x:c>
      <x:c r="B128" s="13" t="str">
        <x:v>Celastrus scandens</x:v>
      </x:c>
      <x:c r="C128" s="13" t="str">
        <x:v>Shrubs &amp; Vines</x:v>
      </x:c>
      <x:c r="D128" s="13" t="str"/>
      <x:c r="E128" s="13" t="str">
        <x:v>Native bittersweet for a heavy trellis</x:v>
      </x:c>
      <x:c r="F128" s="13" t="str">
        <x:v>Full sun–part shade</x:v>
      </x:c>
      <x:c r="G128" s="13" t="str">
        <x:v>Dry–medium</x:v>
      </x:c>
      <x:c r="H128" s="13" t="str">
        <x:v>10–30 ft vine</x:v>
      </x:c>
      <x:c r="I128" s="13" t="str">
        <x:v>Dedicated trellis</x:v>
      </x:c>
      <x:c r="J128" s="13" t="str">
        <x:v>Flowers spring; orange fruit fall</x:v>
      </x:c>
      <x:c r="K128" s="13" t="str">
        <x:v>Very vigorous woody vine</x:v>
      </x:c>
      <x:c r="L128" s="13" t="str">
        <x:v>Advanced</x:v>
      </x:c>
      <x:c r="M128" s="13" t="str">
        <x:v>Plug or container plant; provide the support and mature-space requirement before planting.</x:v>
      </x:c>
      <x:c r="N128" s="13" t="str">
        <x:v>Apr–May; late Aug–Sep, finishing about six weeks before the first frost.</x:v>
      </x:c>
      <x:c r="O128" s="13" t="str"/>
      <x:c r="P128" s="13" t="str"/>
      <x:c r="Q128" s="13" t="str">
        <x:v>Riverbank Grape, Limber Honeysuckle, Groundnut, Wild Bergamot</x:v>
      </x:c>
      <x:c r="R128" s="13" t="str">
        <x:v>Use a dedicated trellis away from tomato cages, berry canes, and young trees.</x:v>
      </x:c>
      <x:c r="S128" s="13" t="str">
        <x:v>Use a dedicated support; never allow the vine to overwhelm young trees or gutters.</x:v>
      </x:c>
      <x:c r="T128" s="13" t="n">
        <x:v>4</x:v>
      </x:c>
      <x:c r="U128" s="13" t="str">
        <x:v>FACU</x:v>
      </x:c>
      <x:c r="V128" s="13" t="str">
        <x:v>https://universalfqa.org/view_database/80</x:v>
      </x:c>
      <x:c r="W128" s="13" t="str">
        <x:v>https://www.chicagobotanic.org/plant-information/smart-gardener/native-woodies-sun-and-shade</x:v>
      </x:c>
    </x:row>
    <x:row r="129">
      <x:c r="A129" s="13" t="str">
        <x:v>Buttonbush</x:v>
      </x:c>
      <x:c r="B129" s="13" t="str">
        <x:v>Cephalanthus occidentalis</x:v>
      </x:c>
      <x:c r="C129" s="13" t="str">
        <x:v>Shrubs &amp; Vines</x:v>
      </x:c>
      <x:c r="D129" s="13" t="str">
        <x:v>Rain Garden</x:v>
      </x:c>
      <x:c r="E129" s="13" t="str">
        <x:v>Button flowers for wet ground</x:v>
      </x:c>
      <x:c r="F129" s="13" t="str">
        <x:v>Full sun–part shade</x:v>
      </x:c>
      <x:c r="G129" s="13" t="str">
        <x:v>Moist–wet</x:v>
      </x:c>
      <x:c r="H129" s="13" t="str">
        <x:v>6–10 ft</x:v>
      </x:c>
      <x:c r="I129" s="13" t="str">
        <x:v>6–10 ft</x:v>
      </x:c>
      <x:c r="J129" s="13" t="str">
        <x:v>Flowers Jun–Aug</x:v>
      </x:c>
      <x:c r="K129" s="13" t="str">
        <x:v>Rounded shrub</x:v>
      </x:c>
      <x:c r="L129" s="13" t="str">
        <x:v>Easy</x:v>
      </x:c>
      <x:c r="M129" s="13" t="str">
        <x:v>Container or balled-and-burlapped; bare-root in early spring.</x:v>
      </x:c>
      <x:c r="N129" s="13" t="str">
        <x:v>Early Apr–May after soil thaws and drains; Sep–mid Oct for container/B&amp;B. Bare-root: early spring.</x:v>
      </x:c>
      <x:c r="O129" s="13" t="str"/>
      <x:c r="P129" s="13" t="str"/>
      <x:c r="Q129" s="13" t="str">
        <x:v>Winterberry, Red-Osier Dogwood, Tussock Sedge, Swamp White Oak</x:v>
      </x:c>
      <x:c r="R129" s="13" t="str">
        <x:v>Use downslope from food beds to intercept runoff; do not crowd annual crops.</x:v>
      </x:c>
      <x:c r="S129" s="13" t="str">
        <x:v>Provide mature width; prune for access and renewal rather than forcing it into a small space.</x:v>
      </x:c>
      <x:c r="T129" s="13" t="n">
        <x:v>5</x:v>
      </x:c>
      <x:c r="U129" s="13" t="str">
        <x:v>OBL</x:v>
      </x:c>
      <x:c r="V129" s="13" t="str">
        <x:v>https://universalfqa.org/view_database/80</x:v>
      </x:c>
      <x:c r="W129" s="13" t="str">
        <x:v>https://www.chicagobotanic.org/plant-information/smart-gardener/native-woodies-sun-and-shade</x:v>
      </x:c>
    </x:row>
    <x:row r="130">
      <x:c r="A130" s="13" t="str">
        <x:v>Gray Dogwood</x:v>
      </x:c>
      <x:c r="B130" s="13" t="str">
        <x:v>Cornus racemosa</x:v>
      </x:c>
      <x:c r="C130" s="13" t="str">
        <x:v>Shrubs &amp; Vines</x:v>
      </x:c>
      <x:c r="D130" s="13" t="str"/>
      <x:c r="E130" s="13" t="str">
        <x:v>Tough gray dogwood screen</x:v>
      </x:c>
      <x:c r="F130" s="13" t="str">
        <x:v>Full sun–part shade</x:v>
      </x:c>
      <x:c r="G130" s="13" t="str">
        <x:v>Dry–medium</x:v>
      </x:c>
      <x:c r="H130" s="13" t="str">
        <x:v>6–10 ft</x:v>
      </x:c>
      <x:c r="I130" s="13" t="str">
        <x:v>6–10 ft</x:v>
      </x:c>
      <x:c r="J130" s="13" t="str">
        <x:v>Flowers May–Jun; white fruit late summer</x:v>
      </x:c>
      <x:c r="K130" s="13" t="str">
        <x:v>Strong suckering</x:v>
      </x:c>
      <x:c r="L130" s="13" t="str">
        <x:v>Easy</x:v>
      </x:c>
      <x:c r="M130" s="13" t="str">
        <x:v>Container or balled-and-burlapped; bare-root in early spring.</x:v>
      </x:c>
      <x:c r="N130" s="13" t="str">
        <x:v>Early Apr–May after soil thaws and drains; Sep–mid Oct for container/B&amp;B. Bare-root: early spring.</x:v>
      </x:c>
      <x:c r="O130" s="13" t="str"/>
      <x:c r="P130" s="13" t="str"/>
      <x:c r="Q130" s="13" t="str">
        <x:v>Ninebark, Fragrant Sumac, Shrubby St. John's Wort, Little Bluestem</x:v>
      </x:c>
      <x:c r="R130" s="13" t="str">
        <x:v>Use as a windbreak or edge; leave enough clearance for mature width.</x:v>
      </x:c>
      <x:c r="S130" s="13" t="str">
        <x:v>Provide mature width; prune for access and renewal rather than forcing it into a small space.</x:v>
      </x:c>
      <x:c r="T130" s="13" t="n">
        <x:v>1</x:v>
      </x:c>
      <x:c r="U130" s="13" t="str">
        <x:v>FAC</x:v>
      </x:c>
      <x:c r="V130" s="13" t="str">
        <x:v>https://universalfqa.org/view_database/80</x:v>
      </x:c>
      <x:c r="W130" s="13" t="str">
        <x:v>https://www.chicagobotanic.org/plant-information/smart-gardener/native-woodies-sun-and-shade</x:v>
      </x:c>
    </x:row>
    <x:row r="131">
      <x:c r="A131" s="13" t="str">
        <x:v>Ninebark</x:v>
      </x:c>
      <x:c r="B131" s="13" t="str">
        <x:v>Physocarpus opulifolius</x:v>
      </x:c>
      <x:c r="C131" s="13" t="str">
        <x:v>Shrubs &amp; Vines</x:v>
      </x:c>
      <x:c r="D131" s="13" t="str"/>
      <x:c r="E131" s="13" t="str">
        <x:v>Tough flowering screen shrub</x:v>
      </x:c>
      <x:c r="F131" s="13" t="str">
        <x:v>Full sun–part shade</x:v>
      </x:c>
      <x:c r="G131" s="13" t="str">
        <x:v>Dry–moist</x:v>
      </x:c>
      <x:c r="H131" s="13" t="str">
        <x:v>6–10 ft</x:v>
      </x:c>
      <x:c r="I131" s="13" t="str">
        <x:v>6–10 ft</x:v>
      </x:c>
      <x:c r="J131" s="13" t="str">
        <x:v>Flowers May–Jun; seedheads summer</x:v>
      </x:c>
      <x:c r="K131" s="13" t="str">
        <x:v>Upright multi-stem shrub</x:v>
      </x:c>
      <x:c r="L131" s="13" t="str">
        <x:v>Easy</x:v>
      </x:c>
      <x:c r="M131" s="13" t="str">
        <x:v>Container or balled-and-burlapped; bare-root in early spring.</x:v>
      </x:c>
      <x:c r="N131" s="13" t="str">
        <x:v>Early Apr–May after soil thaws and drains; Sep–mid Oct for container/B&amp;B. Bare-root: early spring.</x:v>
      </x:c>
      <x:c r="O131" s="13" t="str"/>
      <x:c r="P131" s="13" t="str"/>
      <x:c r="Q131" s="13" t="str">
        <x:v>Fragrant Sumac, Shrubby St. John's Wort, Little Bluestem, Pale Purple Coneflower</x:v>
      </x:c>
      <x:c r="R131" s="13" t="str">
        <x:v>Use as a windbreak or edge; leave enough clearance for mature width.</x:v>
      </x:c>
      <x:c r="S131" s="13" t="str">
        <x:v>Provide mature width; prune for access and renewal rather than forcing it into a small space.</x:v>
      </x:c>
      <x:c r="T131" s="13" t="n">
        <x:v>5</x:v>
      </x:c>
      <x:c r="U131" s="13" t="str">
        <x:v>FACW</x:v>
      </x:c>
      <x:c r="V131" s="13" t="str">
        <x:v>https://universalfqa.org/view_database/80</x:v>
      </x:c>
      <x:c r="W131" s="13" t="str">
        <x:v>https://www.chicagobotanic.org/plant-information/smart-gardener/native-woodies-sun-and-shade</x:v>
      </x:c>
    </x:row>
    <x:row r="132">
      <x:c r="A132" s="13" t="str">
        <x:v>Red-Osier Dogwood</x:v>
      </x:c>
      <x:c r="B132" s="13" t="str">
        <x:v>Cornus alba</x:v>
      </x:c>
      <x:c r="C132" s="13" t="str">
        <x:v>Shrubs &amp; Vines</x:v>
      </x:c>
      <x:c r="D132" s="13" t="str">
        <x:v>Rain Garden</x:v>
      </x:c>
      <x:c r="E132" s="13" t="str">
        <x:v>Red-stemmed wet-soil shrub</x:v>
      </x:c>
      <x:c r="F132" s="13" t="str">
        <x:v>Full sun–part shade</x:v>
      </x:c>
      <x:c r="G132" s="13" t="str">
        <x:v>Moist–wet</x:v>
      </x:c>
      <x:c r="H132" s="13" t="str">
        <x:v>6–10 ft</x:v>
      </x:c>
      <x:c r="I132" s="13" t="str">
        <x:v>6–10 ft</x:v>
      </x:c>
      <x:c r="J132" s="13" t="str">
        <x:v>Flowers May–Jun; white fruit late summer</x:v>
      </x:c>
      <x:c r="K132" s="13" t="str">
        <x:v>Strong suckering</x:v>
      </x:c>
      <x:c r="L132" s="13" t="str">
        <x:v>Easy</x:v>
      </x:c>
      <x:c r="M132" s="13" t="str">
        <x:v>Container or balled-and-burlapped; bare-root in early spring.</x:v>
      </x:c>
      <x:c r="N132" s="13" t="str">
        <x:v>Early Apr–May after soil thaws and drains; Sep–mid Oct for container/B&amp;B. Bare-root: early spring.</x:v>
      </x:c>
      <x:c r="O132" s="13" t="str"/>
      <x:c r="P132" s="13" t="str"/>
      <x:c r="Q132" s="13" t="str">
        <x:v>Buttonbush, Winterberry, Tussock Sedge, Swamp White Oak</x:v>
      </x:c>
      <x:c r="R132" s="13" t="str">
        <x:v>Use downslope from food beds to intercept runoff; do not crowd annual crops.</x:v>
      </x:c>
      <x:c r="S132" s="13" t="str">
        <x:v>Provide mature width; prune for access and renewal rather than forcing it into a small space.</x:v>
      </x:c>
      <x:c r="T132" s="13" t="n">
        <x:v>5</x:v>
      </x:c>
      <x:c r="U132" s="13" t="str">
        <x:v>FACW</x:v>
      </x:c>
      <x:c r="V132" s="13" t="str">
        <x:v>https://universalfqa.org/view_database/80</x:v>
      </x:c>
      <x:c r="W132" s="13" t="str">
        <x:v>https://www.chicagobotanic.org/plant-information/smart-gardener/native-woodies-sun-and-shade</x:v>
      </x:c>
    </x:row>
    <x:row r="133">
      <x:c r="A133" s="13" t="str">
        <x:v>Winterberry</x:v>
      </x:c>
      <x:c r="B133" s="13" t="str">
        <x:v>Ilex verticillata</x:v>
      </x:c>
      <x:c r="C133" s="13" t="str">
        <x:v>Shrubs &amp; Vines</x:v>
      </x:c>
      <x:c r="D133" s="13" t="str">
        <x:v>Rain Garden</x:v>
      </x:c>
      <x:c r="E133" s="13" t="str">
        <x:v>Winter berry display for moist soil</x:v>
      </x:c>
      <x:c r="F133" s="13" t="str">
        <x:v>Full sun–part shade</x:v>
      </x:c>
      <x:c r="G133" s="13" t="str">
        <x:v>Medium–moist</x:v>
      </x:c>
      <x:c r="H133" s="13" t="str">
        <x:v>6–10 ft</x:v>
      </x:c>
      <x:c r="I133" s="13" t="str">
        <x:v>6–10 ft</x:v>
      </x:c>
      <x:c r="J133" s="13" t="str">
        <x:v>Flowers Jun; fruit fall–winter</x:v>
      </x:c>
      <x:c r="K133" s="13" t="str">
        <x:v>Upright shrub</x:v>
      </x:c>
      <x:c r="L133" s="13" t="str">
        <x:v>Moderate</x:v>
      </x:c>
      <x:c r="M133" s="13" t="str">
        <x:v>Container or balled-and-burlapped; bare-root in early spring.</x:v>
      </x:c>
      <x:c r="N133" s="13" t="str">
        <x:v>Early Apr–May after soil thaws and drains; Sep–mid Oct for container/B&amp;B. Bare-root: early spring.</x:v>
      </x:c>
      <x:c r="O133" s="13" t="str"/>
      <x:c r="P133" s="13" t="str"/>
      <x:c r="Q133" s="13" t="str">
        <x:v>Buttonbush, Red-Osier Dogwood, Tussock Sedge, Swamp White Oak</x:v>
      </x:c>
      <x:c r="R133" s="13" t="str">
        <x:v>Use downslope from food beds to intercept runoff; do not crowd annual crops.</x:v>
      </x:c>
      <x:c r="S133" s="13" t="str">
        <x:v>Provide mature width; prune for access and renewal rather than forcing it into a small space.</x:v>
      </x:c>
      <x:c r="T133" s="13" t="n">
        <x:v>10</x:v>
      </x:c>
      <x:c r="U133" s="13" t="str">
        <x:v>FACW</x:v>
      </x:c>
      <x:c r="V133" s="13" t="str">
        <x:v>https://universalfqa.org/view_database/80</x:v>
      </x:c>
      <x:c r="W133" s="13" t="str">
        <x:v>https://www.chicagobotanic.org/plant-information/smart-gardener/native-woodies-sun-and-shade</x:v>
      </x:c>
    </x:row>
    <x:row r="134">
      <x:c r="A134" s="13" t="str">
        <x:v>American Basswood</x:v>
      </x:c>
      <x:c r="B134" s="13" t="str">
        <x:v>Tilia americana</x:v>
      </x:c>
      <x:c r="C134" s="13" t="str">
        <x:v>Trees</x:v>
      </x:c>
      <x:c r="D134" s="13" t="str"/>
      <x:c r="E134" s="13" t="str">
        <x:v>Large pollinator-supporting shade tree</x:v>
      </x:c>
      <x:c r="F134" s="13" t="str">
        <x:v>Full sun–part shade</x:v>
      </x:c>
      <x:c r="G134" s="13" t="str">
        <x:v>Medium</x:v>
      </x:c>
      <x:c r="H134" s="13" t="str">
        <x:v>50–80+ ft</x:v>
      </x:c>
      <x:c r="I134" s="13" t="str">
        <x:v>35–60 ft</x:v>
      </x:c>
      <x:c r="J134" s="13" t="str">
        <x:v>Fragrant flowers Jun</x:v>
      </x:c>
      <x:c r="K134" s="13" t="str">
        <x:v>Large tree</x:v>
      </x:c>
      <x:c r="L134" s="13" t="str">
        <x:v>Moderate</x:v>
      </x:c>
      <x:c r="M134" s="13" t="str">
        <x:v>Container or balled-and-burlapped; bare-root in early spring.</x:v>
      </x:c>
      <x:c r="N134" s="13" t="str">
        <x:v>Early Apr–May after soil thaws and drains; Sep–mid Oct for container/B&amp;B. Bare-root: early spring.</x:v>
      </x:c>
      <x:c r="O134" s="13" t="str"/>
      <x:c r="P134" s="13" t="str"/>
      <x:c r="Q134" s="13" t="str">
        <x:v>White Oak, Downy Serviceberry, American Hazelnut, Pennsylvania Sedge</x:v>
      </x:c>
      <x:c r="R134" s="13" t="str">
        <x:v>Keep large trees north or west of food beds and outside raised-bed root zones.</x:v>
      </x:c>
      <x:c r="S134" s="13" t="str">
        <x:v>Confirm overhead and underground clearance before planting; keep large trees north or west of food beds to reduce shade.</x:v>
      </x:c>
      <x:c r="T134" s="13" t="n">
        <x:v>5</x:v>
      </x:c>
      <x:c r="U134" s="13" t="str">
        <x:v>FACU</x:v>
      </x:c>
      <x:c r="V134" s="13" t="str">
        <x:v>https://universalfqa.org/view_database/80</x:v>
      </x:c>
      <x:c r="W134" s="13" t="str">
        <x:v>https://www.chicagobotanic.org/plant-information/smart-gardener/native-woodies-sun-and-shade</x:v>
      </x:c>
    </x:row>
    <x:row r="135">
      <x:c r="A135" s="13" t="str">
        <x:v>Black Gum</x:v>
      </x:c>
      <x:c r="B135" s="13" t="str">
        <x:v>Nyssa sylvatica</x:v>
      </x:c>
      <x:c r="C135" s="13" t="str">
        <x:v>Trees</x:v>
      </x:c>
      <x:c r="D135" s="13" t="str">
        <x:v>Rain Garden</x:v>
      </x:c>
      <x:c r="E135" s="13" t="str">
        <x:v>Strong fall color and wet-soil tolerance</x:v>
      </x:c>
      <x:c r="F135" s="13" t="str">
        <x:v>Full sun–part shade</x:v>
      </x:c>
      <x:c r="G135" s="13" t="str">
        <x:v>Medium–moist</x:v>
      </x:c>
      <x:c r="H135" s="13" t="str">
        <x:v>25–45 ft</x:v>
      </x:c>
      <x:c r="I135" s="13" t="str">
        <x:v>20–35 ft</x:v>
      </x:c>
      <x:c r="J135" s="13" t="str">
        <x:v>Flowers spring; blue fruit; fall color</x:v>
      </x:c>
      <x:c r="K135" s="13" t="str">
        <x:v>Medium tree</x:v>
      </x:c>
      <x:c r="L135" s="13" t="str">
        <x:v>Moderate</x:v>
      </x:c>
      <x:c r="M135" s="13" t="str">
        <x:v>Container or balled-and-burlapped; bare-root in early spring.</x:v>
      </x:c>
      <x:c r="N135" s="13" t="str">
        <x:v>Early Apr–May after soil thaws and drains; Sep–mid Oct for container/B&amp;B. Bare-root: early spring.</x:v>
      </x:c>
      <x:c r="O135" s="13" t="str"/>
      <x:c r="P135" s="13" t="str"/>
      <x:c r="Q135" s="13" t="str">
        <x:v>Buttonbush, Winterberry, Red-Osier Dogwood, Tussock Sedge</x:v>
      </x:c>
      <x:c r="R135" s="13" t="str">
        <x:v>Use downslope from food beds to intercept runoff; do not crowd annual crops.</x:v>
      </x:c>
      <x:c r="S135" s="13" t="str">
        <x:v>Confirm overhead and underground clearance before planting; keep large trees north or west of food beds to reduce shade.</x:v>
      </x:c>
      <x:c r="T135" s="13" t="n">
        <x:v>7</x:v>
      </x:c>
      <x:c r="U135" s="13" t="str">
        <x:v>FAC</x:v>
      </x:c>
      <x:c r="V135" s="13" t="str">
        <x:v>https://universalfqa.org/view_database/80</x:v>
      </x:c>
      <x:c r="W135" s="13" t="str">
        <x:v>https://www.chicagobotanic.org/plant-information/smart-gardener/native-woodies-sun-and-shade</x:v>
      </x:c>
    </x:row>
    <x:row r="136">
      <x:c r="A136" s="13" t="str">
        <x:v>Eastern Arborvitae</x:v>
      </x:c>
      <x:c r="B136" s="13" t="str">
        <x:v>Thuja occidentalis</x:v>
      </x:c>
      <x:c r="C136" s="13" t="str">
        <x:v>Trees</x:v>
      </x:c>
      <x:c r="D136" s="13" t="str">
        <x:v>Rain Garden</x:v>
      </x:c>
      <x:c r="E136" s="13" t="str">
        <x:v>Native evergreen screen for moist soil</x:v>
      </x:c>
      <x:c r="F136" s="13" t="str">
        <x:v>Full sun–part shade</x:v>
      </x:c>
      <x:c r="G136" s="13" t="str">
        <x:v>Medium–moist</x:v>
      </x:c>
      <x:c r="H136" s="13" t="str">
        <x:v>25–45 ft</x:v>
      </x:c>
      <x:c r="I136" s="13" t="str">
        <x:v>20–35 ft</x:v>
      </x:c>
      <x:c r="J136" s="13" t="str">
        <x:v>Evergreen</x:v>
      </x:c>
      <x:c r="K136" s="13" t="str">
        <x:v>Dense evergreen</x:v>
      </x:c>
      <x:c r="L136" s="13" t="str">
        <x:v>Moderate</x:v>
      </x:c>
      <x:c r="M136" s="13" t="str">
        <x:v>Container or balled-and-burlapped; bare-root in early spring.</x:v>
      </x:c>
      <x:c r="N136" s="13" t="str">
        <x:v>Early Apr–May after soil thaws and drains; Sep–mid Oct for container/B&amp;B. Bare-root: early spring.</x:v>
      </x:c>
      <x:c r="O136" s="13" t="str"/>
      <x:c r="P136" s="13" t="str"/>
      <x:c r="Q136" s="13" t="str">
        <x:v>Eastern Red Cedar, Eastern White Pine, Pennsylvania Sedge, Fragrant Sumac</x:v>
      </x:c>
      <x:c r="R136" s="13" t="str">
        <x:v>Use as wind protection north or west of a garden; preserve winter sun to crop beds.</x:v>
      </x:c>
      <x:c r="S136" s="13" t="str">
        <x:v>Confirm overhead and underground clearance before planting; keep large trees north or west of food beds to reduce shade.</x:v>
      </x:c>
      <x:c r="T136" s="13" t="n">
        <x:v>10</x:v>
      </x:c>
      <x:c r="U136" s="13" t="str">
        <x:v>FACW</x:v>
      </x:c>
      <x:c r="V136" s="13" t="str">
        <x:v>https://universalfqa.org/view_database/80</x:v>
      </x:c>
      <x:c r="W136" s="13" t="str">
        <x:v>https://www.chicagobotanic.org/plant-information/smart-gardener/native-woodies-sun-and-shade</x:v>
      </x:c>
    </x:row>
    <x:row r="137">
      <x:c r="A137" s="13" t="str">
        <x:v>Eastern Red Cedar</x:v>
      </x:c>
      <x:c r="B137" s="13" t="str">
        <x:v>Juniperus virginiana</x:v>
      </x:c>
      <x:c r="C137" s="13" t="str">
        <x:v>Trees</x:v>
      </x:c>
      <x:c r="D137" s="13" t="str"/>
      <x:c r="E137" s="13" t="str">
        <x:v>Evergreen screen for dry sites</x:v>
      </x:c>
      <x:c r="F137" s="13" t="str">
        <x:v>Full sun</x:v>
      </x:c>
      <x:c r="G137" s="13" t="str">
        <x:v>Dry–medium</x:v>
      </x:c>
      <x:c r="H137" s="13" t="str">
        <x:v>25–45 ft</x:v>
      </x:c>
      <x:c r="I137" s="13" t="str">
        <x:v>20–35 ft</x:v>
      </x:c>
      <x:c r="J137" s="13" t="str">
        <x:v>Berry-like cones; winter cover</x:v>
      </x:c>
      <x:c r="K137" s="13" t="str">
        <x:v>Dense evergreen tree</x:v>
      </x:c>
      <x:c r="L137" s="13" t="str">
        <x:v>Easy</x:v>
      </x:c>
      <x:c r="M137" s="13" t="str">
        <x:v>Container or balled-and-burlapped; bare-root in early spring.</x:v>
      </x:c>
      <x:c r="N137" s="13" t="str">
        <x:v>Early Apr–May after soil thaws and drains; Sep–mid Oct for container/B&amp;B. Bare-root: early spring.</x:v>
      </x:c>
      <x:c r="O137" s="13" t="str"/>
      <x:c r="P137" s="13" t="str"/>
      <x:c r="Q137" s="13" t="str">
        <x:v>Eastern Arborvitae, Eastern White Pine, Pennsylvania Sedge, Fragrant Sumac</x:v>
      </x:c>
      <x:c r="R137" s="13" t="str">
        <x:v>Use as wind protection north or west of a garden; preserve winter sun to crop beds.</x:v>
      </x:c>
      <x:c r="S137" s="13" t="str">
        <x:v>Confirm overhead and underground clearance before planting; keep large trees north or west of food beds to reduce shade.</x:v>
      </x:c>
      <x:c r="T137" s="13" t="n">
        <x:v>0</x:v>
      </x:c>
      <x:c r="U137" s="13" t="str">
        <x:v>FACU</x:v>
      </x:c>
      <x:c r="V137" s="13" t="str">
        <x:v>https://universalfqa.org/view_database/80</x:v>
      </x:c>
      <x:c r="W137" s="13" t="str">
        <x:v>https://www.chicagobotanic.org/plant-information/smart-gardener/native-woodies-sun-and-shade</x:v>
      </x:c>
    </x:row>
    <x:row r="138">
      <x:c r="A138" s="13" t="str">
        <x:v>Eastern White Pine</x:v>
      </x:c>
      <x:c r="B138" s="13" t="str">
        <x:v>Pinus strobus</x:v>
      </x:c>
      <x:c r="C138" s="13" t="str">
        <x:v>Trees</x:v>
      </x:c>
      <x:c r="D138" s="13" t="str"/>
      <x:c r="E138" s="13" t="str">
        <x:v>Large soft-textured evergreen</x:v>
      </x:c>
      <x:c r="F138" s="13" t="str">
        <x:v>Full sun–part shade</x:v>
      </x:c>
      <x:c r="G138" s="13" t="str">
        <x:v>Medium</x:v>
      </x:c>
      <x:c r="H138" s="13" t="str">
        <x:v>50–80+ ft</x:v>
      </x:c>
      <x:c r="I138" s="13" t="str">
        <x:v>35–60 ft</x:v>
      </x:c>
      <x:c r="J138" s="13" t="str">
        <x:v>Evergreen</x:v>
      </x:c>
      <x:c r="K138" s="13" t="str">
        <x:v>Large evergreen</x:v>
      </x:c>
      <x:c r="L138" s="13" t="str">
        <x:v>Moderate</x:v>
      </x:c>
      <x:c r="M138" s="13" t="str">
        <x:v>Container or balled-and-burlapped; bare-root in early spring.</x:v>
      </x:c>
      <x:c r="N138" s="13" t="str">
        <x:v>Early Apr–May after soil thaws and drains; Sep–mid Oct for container/B&amp;B. Bare-root: early spring.</x:v>
      </x:c>
      <x:c r="O138" s="13" t="str"/>
      <x:c r="P138" s="13" t="str"/>
      <x:c r="Q138" s="13" t="str">
        <x:v>Eastern Red Cedar, Eastern Arborvitae, Pennsylvania Sedge, Fragrant Sumac</x:v>
      </x:c>
      <x:c r="R138" s="13" t="str">
        <x:v>Use as wind protection north or west of a garden; preserve winter sun to crop beds.</x:v>
      </x:c>
      <x:c r="S138" s="13" t="str">
        <x:v>Confirm overhead and underground clearance before planting; keep large trees north or west of food beds to reduce shade.</x:v>
      </x:c>
      <x:c r="T138" s="13" t="n">
        <x:v>10</x:v>
      </x:c>
      <x:c r="U138" s="13" t="str">
        <x:v>FACU</x:v>
      </x:c>
      <x:c r="V138" s="13" t="str">
        <x:v>https://universalfqa.org/view_database/80</x:v>
      </x:c>
      <x:c r="W138" s="13" t="str">
        <x:v>https://www.chicagobotanic.org/plant-information/smart-gardener/native-woodies-sun-and-shade</x:v>
      </x:c>
    </x:row>
    <x:row r="139">
      <x:c r="A139" s="13" t="str">
        <x:v>Kentucky Coffeetree</x:v>
      </x:c>
      <x:c r="B139" s="13" t="str">
        <x:v>Gymnocladus dioicus</x:v>
      </x:c>
      <x:c r="C139" s="13" t="str">
        <x:v>Trees</x:v>
      </x:c>
      <x:c r="D139" s="13" t="str"/>
      <x:c r="E139" s="13" t="str">
        <x:v>Architectural drought-tolerant shade tree</x:v>
      </x:c>
      <x:c r="F139" s="13" t="str">
        <x:v>Full sun</x:v>
      </x:c>
      <x:c r="G139" s="13" t="str">
        <x:v>Dry–medium</x:v>
      </x:c>
      <x:c r="H139" s="13" t="str">
        <x:v>50–80+ ft</x:v>
      </x:c>
      <x:c r="I139" s="13" t="str">
        <x:v>35–60 ft</x:v>
      </x:c>
      <x:c r="J139" s="13" t="str">
        <x:v>Late leaf-out; pods on female trees</x:v>
      </x:c>
      <x:c r="K139" s="13" t="str">
        <x:v>Large open-crowned tree</x:v>
      </x:c>
      <x:c r="L139" s="13" t="str">
        <x:v>Easy</x:v>
      </x:c>
      <x:c r="M139" s="13" t="str">
        <x:v>Container or balled-and-burlapped; bare-root in early spring.</x:v>
      </x:c>
      <x:c r="N139" s="13" t="str">
        <x:v>Early Apr–May after soil thaws and drains; Sep–mid Oct for container/B&amp;B. Bare-root: early spring.</x:v>
      </x:c>
      <x:c r="O139" s="13" t="str"/>
      <x:c r="P139" s="13" t="str"/>
      <x:c r="Q139" s="13" t="str">
        <x:v>White Oak, Downy Serviceberry, American Hazelnut, Pennsylvania Sedge</x:v>
      </x:c>
      <x:c r="R139" s="13" t="str">
        <x:v>Keep large trees north or west of food beds and outside raised-bed root zones.</x:v>
      </x:c>
      <x:c r="S139" s="13" t="str">
        <x:v>Confirm overhead and underground clearance before planting; keep large trees north or west of food beds to reduce shade.</x:v>
      </x:c>
      <x:c r="T139" s="13" t="n">
        <x:v>8</x:v>
      </x:c>
      <x:c r="U139" s="13" t="str">
        <x:v>UPL</x:v>
      </x:c>
      <x:c r="V139" s="13" t="str">
        <x:v>https://universalfqa.org/view_database/80</x:v>
      </x:c>
      <x:c r="W139" s="13" t="str">
        <x:v>https://www.chicagobotanic.org/plant-information/smart-gardener/native-woodies-sun-and-shade</x:v>
      </x:c>
    </x:row>
    <x:row r="140">
      <x:c r="A140" s="13" t="str">
        <x:v>River Birch</x:v>
      </x:c>
      <x:c r="B140" s="13" t="str">
        <x:v>Betula nigra</x:v>
      </x:c>
      <x:c r="C140" s="13" t="str">
        <x:v>Trees</x:v>
      </x:c>
      <x:c r="D140" s="13" t="str">
        <x:v>Rain Garden</x:v>
      </x:c>
      <x:c r="E140" s="13" t="str">
        <x:v>Multi-season bark tree for moist soil</x:v>
      </x:c>
      <x:c r="F140" s="13" t="str">
        <x:v>Full sun–part shade</x:v>
      </x:c>
      <x:c r="G140" s="13" t="str">
        <x:v>Medium–moist</x:v>
      </x:c>
      <x:c r="H140" s="13" t="str">
        <x:v>25–45 ft</x:v>
      </x:c>
      <x:c r="I140" s="13" t="str">
        <x:v>20–35 ft</x:v>
      </x:c>
      <x:c r="J140" s="13" t="str">
        <x:v>Catkins spring; exfoliating bark</x:v>
      </x:c>
      <x:c r="K140" s="13" t="str">
        <x:v>Medium-large tree</x:v>
      </x:c>
      <x:c r="L140" s="13" t="str">
        <x:v>Easy</x:v>
      </x:c>
      <x:c r="M140" s="13" t="str">
        <x:v>Container or balled-and-burlapped; bare-root in early spring.</x:v>
      </x:c>
      <x:c r="N140" s="13" t="str">
        <x:v>Early Apr–May after soil thaws and drains; Sep–mid Oct for container/B&amp;B. Bare-root: early spring.</x:v>
      </x:c>
      <x:c r="O140" s="13" t="str"/>
      <x:c r="P140" s="13" t="str"/>
      <x:c r="Q140" s="13" t="str">
        <x:v>Buttonbush, Winterberry, Red-Osier Dogwood, Tussock Sedge</x:v>
      </x:c>
      <x:c r="R140" s="13" t="str">
        <x:v>Use downslope from food beds to intercept runoff; do not crowd annual crops.</x:v>
      </x:c>
      <x:c r="S140" s="13" t="str">
        <x:v>Confirm overhead and underground clearance before planting; keep large trees north or west of food beds to reduce shade.</x:v>
      </x:c>
      <x:c r="T140" s="13" t="n">
        <x:v>5</x:v>
      </x:c>
      <x:c r="U140" s="13" t="str">
        <x:v>FACW</x:v>
      </x:c>
      <x:c r="V140" s="13" t="str">
        <x:v>https://universalfqa.org/view_database/80</x:v>
      </x:c>
      <x:c r="W140" s="13" t="str">
        <x:v>https://www.chicagobotanic.org/plant-information/smart-gardener/native-woodies-sun-and-shade</x:v>
      </x:c>
    </x:row>
    <x:row r="141">
      <x:c r="A141" s="13" t="str">
        <x:v>Sugar Maple</x:v>
      </x:c>
      <x:c r="B141" s="13" t="str">
        <x:v>Acer saccharum</x:v>
      </x:c>
      <x:c r="C141" s="13" t="str">
        <x:v>Trees</x:v>
      </x:c>
      <x:c r="D141" s="13" t="str"/>
      <x:c r="E141" s="13" t="str">
        <x:v>Large shade tree for well-drained soil</x:v>
      </x:c>
      <x:c r="F141" s="13" t="str">
        <x:v>Part shade–sun</x:v>
      </x:c>
      <x:c r="G141" s="13" t="str">
        <x:v>Medium</x:v>
      </x:c>
      <x:c r="H141" s="13" t="str">
        <x:v>50–80+ ft</x:v>
      </x:c>
      <x:c r="I141" s="13" t="str">
        <x:v>35–60 ft</x:v>
      </x:c>
      <x:c r="J141" s="13" t="str">
        <x:v>Spring flowers; fall color</x:v>
      </x:c>
      <x:c r="K141" s="13" t="str">
        <x:v>Large tree</x:v>
      </x:c>
      <x:c r="L141" s="13" t="str">
        <x:v>Moderate</x:v>
      </x:c>
      <x:c r="M141" s="13" t="str">
        <x:v>Container or balled-and-burlapped; bare-root in early spring.</x:v>
      </x:c>
      <x:c r="N141" s="13" t="str">
        <x:v>Early Apr–May after soil thaws and drains; Sep–mid Oct for container/B&amp;B. Bare-root: early spring.</x:v>
      </x:c>
      <x:c r="O141" s="13" t="str"/>
      <x:c r="P141" s="13" t="str"/>
      <x:c r="Q141" s="13" t="str">
        <x:v>White Oak, Downy Serviceberry, American Hazelnut, Pennsylvania Sedge</x:v>
      </x:c>
      <x:c r="R141" s="13" t="str">
        <x:v>Keep large trees north or west of food beds and outside raised-bed root zones.</x:v>
      </x:c>
      <x:c r="S141" s="13" t="str">
        <x:v>Confirm overhead and underground clearance before planting; keep large trees north or west of food beds to reduce shade.</x:v>
      </x:c>
      <x:c r="T141" s="13" t="n">
        <x:v>5</x:v>
      </x:c>
      <x:c r="U141" s="13" t="str">
        <x:v>FACU</x:v>
      </x:c>
      <x:c r="V141" s="13" t="str">
        <x:v>https://universalfqa.org/view_database/80</x:v>
      </x:c>
      <x:c r="W141" s="13" t="str">
        <x:v>https://www.chicagobotanic.org/plant-information/smart-gardener/native-woodies-sun-and-shade</x:v>
      </x:c>
    </x:row>
    <x:row r="142">
      <x:c r="A142" s="13" t="str">
        <x:v>Duck Potato</x:v>
      </x:c>
      <x:c r="B142" s="13" t="str">
        <x:v>Sagittaria latifolia</x:v>
      </x:c>
      <x:c r="C142" s="13" t="str">
        <x:v>Vegetables &amp; Roots</x:v>
      </x:c>
      <x:c r="D142" s="13" t="str">
        <x:v>Rain Garden, Specialty</x:v>
      </x:c>
      <x:c r="E142" s="13" t="str">
        <x:v>Edible aquatic tuber for pond edge</x:v>
      </x:c>
      <x:c r="F142" s="13" t="str">
        <x:v>Full sun</x:v>
      </x:c>
      <x:c r="G142" s="13" t="str">
        <x:v>Wet / shallow water</x:v>
      </x:c>
      <x:c r="H142" s="13" t="str">
        <x:v>2–4 ft</x:v>
      </x:c>
      <x:c r="I142" s="13" t="str">
        <x:v>18–30 in</x:v>
      </x:c>
      <x:c r="J142" s="13" t="str">
        <x:v>Flowers Jul–Sep; tubers fall</x:v>
      </x:c>
      <x:c r="K142" s="13" t="str">
        <x:v>Strong aquatic colony</x:v>
      </x:c>
      <x:c r="L142" s="13" t="str">
        <x:v>Advanced</x:v>
      </x:c>
      <x:c r="M142" s="13" t="str">
        <x:v>Tubers or aquatic nursery pots</x:v>
      </x:c>
      <x:c r="N142" s="13" t="str">
        <x:v>May–Jun after water warms</x:v>
      </x:c>
      <x:c r="O142" s="13" t="str">
        <x:v>Cooked tubers</x:v>
      </x:c>
      <x:c r="P142" s="13" t="str">
        <x:v>Use only in a lined or controlled water garden; positively identify</x:v>
      </x:c>
      <x:c r="Q142" s="13" t="str">
        <x:v>American Wild Mint, Blue Flag Iris, Tussock Sedge, Cardinal Flower</x:v>
      </x:c>
      <x:c r="R142" s="13" t="str">
        <x:v>Use downslope or in a controlled wet bed; keep ordinary vegetables in drained soil.</x:v>
      </x:c>
      <x:c r="S142" s="13" t="str">
        <x:v>Not for ordinary beds; can spread strongly in natural water.</x:v>
      </x:c>
      <x:c r="T142" s="13" t="n">
        <x:v>3</x:v>
      </x:c>
      <x:c r="U142" s="13" t="str">
        <x:v>OBL</x:v>
      </x:c>
      <x:c r="V142" s="13" t="str">
        <x:v>https://universalfqa.org/view_database/80</x:v>
      </x:c>
      <x:c r="W142" s="13" t="str">
        <x:v>https://extension.illinois.edu/podcasts/good-growing/ep-257-design-principles-and-plants-edible-landscapes-goodgrowing</x:v>
      </x:c>
    </x:row>
    <x:row r="143">
      <x:c r="A143" s="13" t="str">
        <x:v>Groundnut</x:v>
      </x:c>
      <x:c r="B143" s="13" t="str">
        <x:v>Apios americana</x:v>
      </x:c>
      <x:c r="C143" s="13" t="str">
        <x:v>Vegetables &amp; Roots</x:v>
      </x:c>
      <x:c r="D143" s="13" t="str">
        <x:v>Shrubs &amp; Vines, Rain Garden</x:v>
      </x:c>
      <x:c r="E143" s="13" t="str">
        <x:v>Edible tuber vine and nitrogen-fixing legume</x:v>
      </x:c>
      <x:c r="F143" s="13" t="str">
        <x:v>Full sun–part shade</x:v>
      </x:c>
      <x:c r="G143" s="13" t="str">
        <x:v>Medium–moist</x:v>
      </x:c>
      <x:c r="H143" s="13" t="str">
        <x:v>10–30 ft vine</x:v>
      </x:c>
      <x:c r="I143" s="13" t="str">
        <x:v>Dedicated trellis</x:v>
      </x:c>
      <x:c r="J143" s="13" t="str">
        <x:v>Flowers Jul–Aug; tubers fall after 2+ years</x:v>
      </x:c>
      <x:c r="K143" s="13" t="str">
        <x:v>Vigorous twining vine</x:v>
      </x:c>
      <x:c r="L143" s="13" t="str">
        <x:v>Moderate</x:v>
      </x:c>
      <x:c r="M143" s="13" t="str">
        <x:v>Tubers or nursery plants</x:v>
      </x:c>
      <x:c r="N143" s="13" t="str">
        <x:v>Apr–May</x:v>
      </x:c>
      <x:c r="O143" s="13" t="str">
        <x:v>Cooked tubers; beans are sometimes used only with expert preparation</x:v>
      </x:c>
      <x:c r="P143" s="13" t="str">
        <x:v>Eat only positively identified, thoroughly cooked tubers</x:v>
      </x:c>
      <x:c r="Q143" s="13" t="str">
        <x:v>Riverbank Grape, Limber Honeysuckle, Wild Bergamot, Nodding Onion</x:v>
      </x:c>
      <x:c r="R143" s="13" t="str">
        <x:v>Use a dedicated trellis away from tomato cages, berry canes, and young trees.</x:v>
      </x:c>
      <x:c r="S143" s="13" t="str">
        <x:v>Give it a dedicated trellis and permanent root zone.</x:v>
      </x:c>
      <x:c r="T143" s="13" t="n">
        <x:v>5</x:v>
      </x:c>
      <x:c r="U143" s="13" t="str">
        <x:v>FACW</x:v>
      </x:c>
      <x:c r="V143" s="13" t="str">
        <x:v>https://universalfqa.org/view_database/80</x:v>
      </x:c>
      <x:c r="W143" s="13" t="str">
        <x:v>https://extension.illinois.edu/podcasts/good-growing/ep-257-design-principles-and-plants-edible-landscapes-goodgrowing</x:v>
      </x:c>
    </x:row>
    <x:row r="144">
      <x:c r="A144" s="13" t="str">
        <x:v>Jerusalem Artichoke / Sunchoke</x:v>
      </x:c>
      <x:c r="B144" s="13" t="str">
        <x:v>Helianthus tuberosus</x:v>
      </x:c>
      <x:c r="C144" s="13" t="str">
        <x:v>Vegetables &amp; Roots</x:v>
      </x:c>
      <x:c r="D144" s="13" t="str">
        <x:v>Flowers, Large-Space Only</x:v>
      </x:c>
      <x:c r="E144" s="13" t="str">
        <x:v>High-yield native tuber crop</x:v>
      </x:c>
      <x:c r="F144" s="13" t="str">
        <x:v>Full sun</x:v>
      </x:c>
      <x:c r="G144" s="13" t="str">
        <x:v>Medium</x:v>
      </x:c>
      <x:c r="H144" s="13" t="str">
        <x:v>6–10 ft</x:v>
      </x:c>
      <x:c r="I144" s="13" t="str">
        <x:v>3–5 ft</x:v>
      </x:c>
      <x:c r="J144" s="13" t="str">
        <x:v>Flowers Sep–Oct; tubers after frost</x:v>
      </x:c>
      <x:c r="K144" s="13" t="str">
        <x:v>Extremely aggressive tubers</x:v>
      </x:c>
      <x:c r="L144" s="13" t="str">
        <x:v>Easy</x:v>
      </x:c>
      <x:c r="M144" s="13" t="str">
        <x:v>Tubers</x:v>
      </x:c>
      <x:c r="N144" s="13" t="str">
        <x:v>Apr–May after soil is workable</x:v>
      </x:c>
      <x:c r="O144" s="13" t="str">
        <x:v>Cooked tubers</x:v>
      </x:c>
      <x:c r="P144" s="13" t="str">
        <x:v>May cause digestive gas; harvest every tuber possible</x:v>
      </x:c>
      <x:c r="Q144" s="13" t="str">
        <x:v>Nodding Onion, Slender Mountain Mint, Aromatic Aster</x:v>
      </x:c>
      <x:c r="R144" s="13" t="str">
        <x:v>Use a root barrier or dedicated bed; do not mix with small perennial borders.</x:v>
      </x:c>
      <x:c r="S144" s="13" t="str">
        <x:v>Use only in a contained bed or large dedicated patch.</x:v>
      </x:c>
      <x:c r="T144" s="13" t="n">
        <x:v>3</x:v>
      </x:c>
      <x:c r="U144" s="13" t="str">
        <x:v>FACU</x:v>
      </x:c>
      <x:c r="V144" s="13" t="str">
        <x:v>https://universalfqa.org/view_database/80</x:v>
      </x:c>
      <x:c r="W144" s="13" t="str">
        <x:v>https://extension.illinois.edu/podcasts/good-growing/ep-257-design-principles-and-plants-edible-landscapes-goodgrowing</x:v>
      </x:c>
    </x:row>
    <x:row r="145">
      <x:c r="A145" s="13" t="str">
        <x:v>Meadow Garlic</x:v>
      </x:c>
      <x:c r="B145" s="13" t="str">
        <x:v>Allium canadense</x:v>
      </x:c>
      <x:c r="C145" s="13" t="str">
        <x:v>Vegetables &amp; Roots</x:v>
      </x:c>
      <x:c r="D145" s="13" t="str">
        <x:v>Herbs &amp; Teas, Flowers</x:v>
      </x:c>
      <x:c r="E145" s="13" t="str">
        <x:v>Edible native allium and pollinator plant</x:v>
      </x:c>
      <x:c r="F145" s="13" t="str">
        <x:v>Full sun–part shade</x:v>
      </x:c>
      <x:c r="G145" s="13" t="str">
        <x:v>Dry–medium</x:v>
      </x:c>
      <x:c r="H145" s="13" t="str">
        <x:v>1–2 ft</x:v>
      </x:c>
      <x:c r="I145" s="13" t="str">
        <x:v>12–18 in</x:v>
      </x:c>
      <x:c r="J145" s="13" t="str">
        <x:v>Flowers May–Jun; leaves/bulbs spring–fall</x:v>
      </x:c>
      <x:c r="K145" s="13" t="str">
        <x:v>Moderate self-seeding</x:v>
      </x:c>
      <x:c r="L145" s="13" t="str">
        <x:v>Easy</x:v>
      </x:c>
      <x:c r="M145" s="13" t="str">
        <x:v>Plug or division for reliable residential establishment; seed for larger restoration areas.</x:v>
      </x:c>
      <x:c r="N145" s="13" t="str">
        <x:v>Apr–May; late Aug–Sep, finishing about six weeks before the first frost.</x:v>
      </x:c>
      <x:c r="O145" s="13" t="str">
        <x:v>Leaves and bulbs used like mild garlic/onion</x:v>
      </x:c>
      <x:c r="P145" s="13" t="str">
        <x:v>Confirm ID; use clean garden-grown material</x:v>
      </x:c>
      <x:c r="Q145" s="13" t="str">
        <x:v>Wild Bergamot, Virginia Mountain Mint, Nodding Onion, Golden Alexanders</x:v>
      </x:c>
      <x:c r="R145" s="13" t="str">
        <x:v>Good border near tomatoes, peppers, squash, cucumbers, beans, and herbs; attracts pollinators and beneficial insects.</x:v>
      </x:c>
      <x:c r="S145" s="13" t="str">
        <x:v>Can seed into paths; deadhead where spread is unwanted.</x:v>
      </x:c>
      <x:c r="T145" s="13" t="n">
        <x:v>3</x:v>
      </x:c>
      <x:c r="U145" s="13" t="str">
        <x:v>FACU</x:v>
      </x:c>
      <x:c r="V145" s="13" t="str">
        <x:v>https://universalfqa.org/view_database/80</x:v>
      </x:c>
      <x:c r="W145" s="13" t="str">
        <x:v>https://extension.illinois.edu/podcasts/good-growing/ep-257-design-principles-and-plants-edible-landscapes-goodgrowing</x:v>
      </x:c>
    </x:row>
    <x:row r="146">
      <x:c r="A146" s="13" t="str">
        <x:v>Nodding Onion</x:v>
      </x:c>
      <x:c r="B146" s="13" t="str">
        <x:v>Allium cernuum</x:v>
      </x:c>
      <x:c r="C146" s="13" t="str">
        <x:v>Vegetables &amp; Roots</x:v>
      </x:c>
      <x:c r="D146" s="13" t="str">
        <x:v>Herbs &amp; Teas, Flowers</x:v>
      </x:c>
      <x:c r="E146" s="13" t="str">
        <x:v>Edible ornamental onion</x:v>
      </x:c>
      <x:c r="F146" s="13" t="str">
        <x:v>Full sun–part shade</x:v>
      </x:c>
      <x:c r="G146" s="13" t="str">
        <x:v>Dry–medium</x:v>
      </x:c>
      <x:c r="H146" s="13" t="str">
        <x:v>1–2 ft</x:v>
      </x:c>
      <x:c r="I146" s="13" t="str">
        <x:v>12–18 in</x:v>
      </x:c>
      <x:c r="J146" s="13" t="str">
        <x:v>Flowers Jul–Aug; leaves/bulbs in season</x:v>
      </x:c>
      <x:c r="K146" s="13" t="str">
        <x:v>Clumping</x:v>
      </x:c>
      <x:c r="L146" s="13" t="str">
        <x:v>Easy</x:v>
      </x:c>
      <x:c r="M146" s="13" t="str">
        <x:v>Plug or division for reliable residential establishment; seed for larger restoration areas.</x:v>
      </x:c>
      <x:c r="N146" s="13" t="str">
        <x:v>Apr–May; late Aug–Sep, finishing about six weeks before the first frost.</x:v>
      </x:c>
      <x:c r="O146" s="13" t="str">
        <x:v>Leaves, flowers, and bulbs</x:v>
      </x:c>
      <x:c r="P146" s="13" t="str">
        <x:v>Confirm ID; avoid chemically treated plants</x:v>
      </x:c>
      <x:c r="Q146" s="13" t="str">
        <x:v>Wild Bergamot, Virginia Mountain Mint, Golden Alexanders, Foxglove Beardtongue</x:v>
      </x:c>
      <x:c r="R146" s="13" t="str">
        <x:v>Good border near tomatoes, peppers, squash, cucumbers, beans, and herbs; attracts pollinators and beneficial insects.</x:v>
      </x:c>
      <x:c r="S146" s="13" t="str">
        <x:v>Excellent low border near vegetable beds.</x:v>
      </x:c>
      <x:c r="T146" s="13" t="n">
        <x:v>7</x:v>
      </x:c>
      <x:c r="U146" s="13" t="str">
        <x:v>FACU</x:v>
      </x:c>
      <x:c r="V146" s="13" t="str">
        <x:v>https://universalfqa.org/view_database/80</x:v>
      </x:c>
      <x:c r="W146" s="13" t="str">
        <x:v>https://extension.illinois.edu/podcasts/good-growing/ep-257-design-principles-and-plants-edible-landscapes-goodgrowing</x:v>
      </x:c>
    </x:row>
    <x:row r="147">
      <x:c r="A147" s="13" t="str">
        <x:v>Ostrich Fern</x:v>
      </x:c>
      <x:c r="B147" s="13" t="str">
        <x:v>Matteuccia struthiopteris</x:v>
      </x:c>
      <x:c r="C147" s="13" t="str">
        <x:v>Vegetables &amp; Roots</x:v>
      </x:c>
      <x:c r="D147" s="13" t="str">
        <x:v>Shade &amp; Groundcovers, Rain Garden, Specialty</x:v>
      </x:c>
      <x:c r="E147" s="13" t="str">
        <x:v>Edible spring fiddleheads and tall fern</x:v>
      </x:c>
      <x:c r="F147" s="13" t="str">
        <x:v>Part shade–shade</x:v>
      </x:c>
      <x:c r="G147" s="13" t="str">
        <x:v>Moist</x:v>
      </x:c>
      <x:c r="H147" s="13" t="str">
        <x:v>2–4 ft</x:v>
      </x:c>
      <x:c r="I147" s="13" t="str">
        <x:v>2–3 ft</x:v>
      </x:c>
      <x:c r="J147" s="13" t="str">
        <x:v>Fiddleheads Apr–May</x:v>
      </x:c>
      <x:c r="K147" s="13" t="str">
        <x:v>Strong rhizomes</x:v>
      </x:c>
      <x:c r="L147" s="13" t="str">
        <x:v>Moderate</x:v>
      </x:c>
      <x:c r="M147" s="13" t="str">
        <x:v>Nursery-grown crowns or divisions</x:v>
      </x:c>
      <x:c r="N147" s="13" t="str">
        <x:v>Apr–May or Sep</x:v>
      </x:c>
      <x:c r="O147" s="13" t="str">
        <x:v>Only tightly coiled ostrich-fern fiddleheads</x:v>
      </x:c>
      <x:c r="P147" s="13" t="str">
        <x:v>Correct identification is essential; boil 15 minutes or steam 10–12 minutes before eating</x:v>
      </x:c>
      <x:c r="Q147" s="13" t="str">
        <x:v>Common Pawpaw, Spicebush, Ramps, Wild Ginger</x:v>
      </x:c>
      <x:c r="R147" s="13" t="str">
        <x:v>Use beneath deciduous canopy, not inside a full-sun vegetable bed.</x:v>
      </x:c>
      <x:c r="S147" s="13" t="str">
        <x:v>Harvest only a small portion from established crowns.</x:v>
      </x:c>
      <x:c r="T147" s="13" t="n">
        <x:v>10</x:v>
      </x:c>
      <x:c r="U147" s="13" t="str">
        <x:v>FACW</x:v>
      </x:c>
      <x:c r="V147" s="13" t="str">
        <x:v>https://universalfqa.org/view_database/80</x:v>
      </x:c>
      <x:c r="W147" s="13" t="str">
        <x:v>https://extension.umaine.edu/publications/4198e/</x:v>
      </x:c>
    </x:row>
    <x:row r="148">
      <x:c r="A148" s="13" t="str">
        <x:v>Ramps</x:v>
      </x:c>
      <x:c r="B148" s="13" t="str">
        <x:v>Allium tricoccum</x:v>
      </x:c>
      <x:c r="C148" s="13" t="str">
        <x:v>Vegetables &amp; Roots</x:v>
      </x:c>
      <x:c r="D148" s="13" t="str">
        <x:v>Herbs &amp; Teas, Shade &amp; Groundcovers</x:v>
      </x:c>
      <x:c r="E148" s="13" t="str">
        <x:v>Slow woodland edible</x:v>
      </x:c>
      <x:c r="F148" s="13" t="str">
        <x:v>Part shade–shade</x:v>
      </x:c>
      <x:c r="G148" s="13" t="str">
        <x:v>Medium–moist</x:v>
      </x:c>
      <x:c r="H148" s="13" t="str">
        <x:v>1–2 ft</x:v>
      </x:c>
      <x:c r="I148" s="13" t="str">
        <x:v>12–18 in</x:v>
      </x:c>
      <x:c r="J148" s="13" t="str">
        <x:v>Leaves Mar–May; bulbs later</x:v>
      </x:c>
      <x:c r="K148" s="13" t="str">
        <x:v>Slow colony</x:v>
      </x:c>
      <x:c r="L148" s="13" t="str">
        <x:v>Advanced</x:v>
      </x:c>
      <x:c r="M148" s="13" t="str">
        <x:v>Bulbs, bare-root divisions, or nursery plants</x:v>
      </x:c>
      <x:c r="N148" s="13" t="str">
        <x:v>Sep–Oct or early Apr while dormant</x:v>
      </x:c>
      <x:c r="O148" s="13" t="str">
        <x:v>Leaves and bulbs</x:v>
      </x:c>
      <x:c r="P148" s="13" t="str">
        <x:v>Harvest lightly only after a well-established colony; confirm ID</x:v>
      </x:c>
      <x:c r="Q148" s="13" t="str">
        <x:v>Common Pawpaw, Spicebush, Wild Ginger, Pennsylvania Sedge</x:v>
      </x:c>
      <x:c r="R148" s="13" t="str">
        <x:v>Use beneath deciduous canopy, not inside a full-sun vegetable bed.</x:v>
      </x:c>
      <x:c r="S148" s="13" t="str">
        <x:v>Best planted as nursery-grown bulbs/plants in fall or early spring.</x:v>
      </x:c>
      <x:c r="T148" s="13" t="n">
        <x:v>9</x:v>
      </x:c>
      <x:c r="U148" s="13" t="str">
        <x:v>FACU</x:v>
      </x:c>
      <x:c r="V148" s="13" t="str">
        <x:v>https://universalfqa.org/view_database/80</x:v>
      </x:c>
      <x:c r="W148" s="13" t="str">
        <x:v>https://extension.illinois.edu/podcasts/good-growing/ep-257-design-principles-and-plants-edible-landscapes-goodgrowing</x:v>
      </x:c>
    </x:row>
    <x:row r="149">
      <x:c r="A149" s="13" t="str">
        <x:v>Wood Nettle</x:v>
      </x:c>
      <x:c r="B149" s="13" t="str">
        <x:v>Laportea canadensis</x:v>
      </x:c>
      <x:c r="C149" s="13" t="str">
        <x:v>Vegetables &amp; Roots</x:v>
      </x:c>
      <x:c r="D149" s="13" t="str">
        <x:v>Shade &amp; Groundcovers</x:v>
      </x:c>
      <x:c r="E149" s="13" t="str">
        <x:v>Cooked spring green for moist shade</x:v>
      </x:c>
      <x:c r="F149" s="13" t="str">
        <x:v>Part shade–shade</x:v>
      </x:c>
      <x:c r="G149" s="13" t="str">
        <x:v>Moist</x:v>
      </x:c>
      <x:c r="H149" s="13" t="str">
        <x:v>2–4 ft</x:v>
      </x:c>
      <x:c r="I149" s="13" t="str">
        <x:v>18–30 in</x:v>
      </x:c>
      <x:c r="J149" s="13" t="str">
        <x:v>Young shoots spring</x:v>
      </x:c>
      <x:c r="K149" s="13" t="str">
        <x:v>Moderate colony; stinging hairs</x:v>
      </x:c>
      <x:c r="L149" s="13" t="str">
        <x:v>Advanced</x:v>
      </x:c>
      <x:c r="M149" s="13" t="str">
        <x:v>Plug or division for reliable residential establishment; seed for larger restoration areas.</x:v>
      </x:c>
      <x:c r="N149" s="13" t="str">
        <x:v>Apr–May; late Aug–Sep, finishing about six weeks before the first frost.</x:v>
      </x:c>
      <x:c r="O149" s="13" t="str">
        <x:v>Young leaves and shoots cooked</x:v>
      </x:c>
      <x:c r="P149" s="13" t="str">
        <x:v>Wear gloves; never eat raw; confirm ID and cook thoroughly</x:v>
      </x:c>
      <x:c r="Q149" s="13" t="str">
        <x:v>Common Pawpaw, Spicebush, Ramps, Wild Ginger</x:v>
      </x:c>
      <x:c r="R149" s="13" t="str">
        <x:v>Use beneath deciduous canopy, not inside a full-sun vegetable bed.</x:v>
      </x:c>
      <x:c r="S149" s="13" t="str">
        <x:v>Keep away from paths and children's play areas.</x:v>
      </x:c>
      <x:c r="T149" s="13" t="n">
        <x:v>5</x:v>
      </x:c>
      <x:c r="U149" s="13" t="str">
        <x:v>FACW</x:v>
      </x:c>
      <x:c r="V149" s="13" t="str">
        <x:v>https://universalfqa.org/view_database/80</x:v>
      </x:c>
      <x:c r="W149" s="13" t="str">
        <x:v>https://extension.illinois.edu/podcasts/good-growing/ep-257-design-principles-and-plants-edible-landscapes-goodgrowing</x:v>
      </x:c>
    </x:row>
  </x:sheetData>
  <x:conditionalFormatting sqref="T2:T149">
    <x:cfRule type="colorScale" priority="1">
      <x:colorScale>
        <x:cfvo type="min"/>
        <x:cfvo type="percentile" val="50"/>
        <x:cfvo type="max"/>
        <x:color rgb="FFF6D9D9"/>
        <x:color rgb="FFFFF2C7"/>
        <x:color rgb="FFD8EAD6"/>
      </x:colorScale>
    </x:cfRule>
  </x:conditionalFormatting>
  <x:dataValidations count="1">
    <x:dataValidation type="list" sqref="L2:L149">
      <x:formula1>"Easy,Moderate,Advanced"</x:formula1>
    </x:dataValidation>
  </x:dataValidations>
  <x:pageMargins left="0.7" right="0.7" top="0.75" bottom="0.75" header="0.3" footer="0.3"/>
  <x:tableParts count="1">
    <x:tablePart xmlns:r="http://schemas.openxmlformats.org/officeDocument/2006/relationships" r:id="R78ed3b9254294ff7"/>
  </x:tableParts>
</x:worksheet>
</file>

<file path=xl/worksheets/sheet3.xml><?xml version="1.0" encoding="utf-8"?>
<x:worksheet xmlns:x="http://schemas.openxmlformats.org/spreadsheetml/2006/main">
  <x:sheetFormatPr defaultRowHeight="15"/>
  <x:cols>
    <x:col min="1" max="1" width="25" hidden="0" customWidth="1"/>
    <x:col min="2" max="2" width="29" hidden="0" customWidth="1"/>
    <x:col min="3" max="3" width="36" hidden="0" customWidth="1"/>
    <x:col min="4" max="4" width="19" hidden="0" customWidth="1"/>
    <x:col min="5" max="5" width="19" hidden="0" customWidth="1"/>
    <x:col min="6" max="6" width="16" hidden="0" customWidth="1"/>
    <x:col min="7" max="7" width="16" hidden="0" customWidth="1"/>
    <x:col min="8" max="8" width="27" hidden="0" customWidth="1"/>
    <x:col min="9" max="9" width="24" hidden="0" customWidth="1"/>
    <x:col min="10" max="10" width="12" hidden="0" customWidth="1"/>
    <x:col min="11" max="11" width="28" hidden="0" customWidth="1"/>
    <x:col min="12" max="12" width="38" hidden="0" customWidth="1"/>
    <x:col min="13" max="13" width="30" hidden="0" customWidth="1"/>
    <x:col min="14" max="14" width="44" hidden="0" customWidth="1"/>
    <x:col min="15" max="15" width="40" hidden="0" customWidth="1"/>
    <x:col min="16" max="16" width="48" hidden="0" customWidth="1"/>
    <x:col min="17" max="17" width="42" hidden="0" customWidth="1"/>
  </x:cols>
  <x:sheetData>
    <x:row r="1" ht="26" customHeight="1">
      <x:c r="A1" s="18" t="str">
        <x:v>Fruits &amp; Berries</x:v>
      </x:c>
      <x:c r="B1" s="18"/>
      <x:c r="C1" s="18"/>
      <x:c r="D1" s="18"/>
      <x:c r="E1" s="18"/>
      <x:c r="F1" s="18"/>
      <x:c r="G1" s="18"/>
      <x:c r="H1" s="18"/>
      <x:c r="I1" s="18"/>
      <x:c r="J1" s="18"/>
      <x:c r="K1" s="18"/>
      <x:c r="L1" s="18"/>
      <x:c r="M1" s="18"/>
      <x:c r="N1" s="18"/>
      <x:c r="O1" s="18"/>
      <x:c r="P1" s="18"/>
      <x:c r="Q1" s="18"/>
    </x:row>
    <x:row r="2" ht="26" customHeight="1">
      <x:c r="A2" s="18"/>
      <x:c r="B2" s="18"/>
      <x:c r="C2" s="18"/>
      <x:c r="D2" s="18"/>
      <x:c r="E2" s="18"/>
      <x:c r="F2" s="18"/>
      <x:c r="G2" s="18"/>
      <x:c r="H2" s="18"/>
      <x:c r="I2" s="18"/>
      <x:c r="J2" s="18"/>
      <x:c r="K2" s="18"/>
      <x:c r="L2" s="18"/>
      <x:c r="M2" s="18"/>
      <x:c r="N2" s="18"/>
      <x:c r="O2" s="18"/>
      <x:c r="P2" s="18"/>
      <x:c r="Q2" s="18"/>
    </x:row>
    <x:row r="4" ht="38" customHeight="1">
      <x:c r="A4" s="6" t="str">
        <x:v>Common Name</x:v>
      </x:c>
      <x:c r="B4" s="6" t="str">
        <x:v>Scientific Name</x:v>
      </x:c>
      <x:c r="C4" s="6" t="str">
        <x:v>Garden Role</x:v>
      </x:c>
      <x:c r="D4" s="6" t="str">
        <x:v>Light</x:v>
      </x:c>
      <x:c r="E4" s="6" t="str">
        <x:v>Moisture</x:v>
      </x:c>
      <x:c r="F4" s="6" t="str">
        <x:v>Typical Size</x:v>
      </x:c>
      <x:c r="G4" s="6" t="str">
        <x:v>Spacing</x:v>
      </x:c>
      <x:c r="H4" s="6" t="str">
        <x:v>Bloom / Harvest</x:v>
      </x:c>
      <x:c r="I4" s="6" t="str">
        <x:v>Growth / Spread</x:v>
      </x:c>
      <x:c r="J4" s="6" t="str">
        <x:v>Difficulty</x:v>
      </x:c>
      <x:c r="K4" s="6" t="str">
        <x:v>Best Form</x:v>
      </x:c>
      <x:c r="L4" s="6" t="str">
        <x:v>Install / Sow Window</x:v>
      </x:c>
      <x:c r="M4" s="6" t="str">
        <x:v>Edible Use</x:v>
      </x:c>
      <x:c r="N4" s="6" t="str">
        <x:v>Safety / Preparation</x:v>
      </x:c>
      <x:c r="O4" s="6" t="str">
        <x:v>Native Companions</x:v>
      </x:c>
      <x:c r="P4" s="6" t="str">
        <x:v>Near Vegetable Beds</x:v>
      </x:c>
      <x:c r="Q4" s="6" t="str">
        <x:v>Design Notes</x:v>
      </x:c>
    </x:row>
    <x:row r="5">
      <x:c r="A5" s="13" t="str">
        <x:v>Allegheny Serviceberry</x:v>
      </x:c>
      <x:c r="B5" s="13" t="str">
        <x:v>Amelanchier laevis</x:v>
      </x:c>
      <x:c r="C5" s="13" t="str">
        <x:v>Edible small tree with strong fall color</x:v>
      </x:c>
      <x:c r="D5" s="13" t="str">
        <x:v>Full sun–part shade</x:v>
      </x:c>
      <x:c r="E5" s="13" t="str">
        <x:v>Medium</x:v>
      </x:c>
      <x:c r="F5" s="13" t="str">
        <x:v>12–25 ft</x:v>
      </x:c>
      <x:c r="G5" s="13" t="str">
        <x:v>12–20 ft</x:v>
      </x:c>
      <x:c r="H5" s="13" t="str">
        <x:v>Flowers Apr–May; fruit Jun–Jul</x:v>
      </x:c>
      <x:c r="I5" s="13" t="str">
        <x:v>Small tree</x:v>
      </x:c>
      <x:c r="J5" s="13" t="str">
        <x:v>Easy</x:v>
      </x:c>
      <x:c r="K5" s="13" t="str">
        <x:v>Container or balled-and-burlapped; bare-root in early spring.</x:v>
      </x:c>
      <x:c r="L5" s="13" t="str">
        <x:v>Early Apr–May after soil thaws and drains; Sep–mid Oct for container/B&amp;B. Bare-root: early spring.</x:v>
      </x:c>
      <x:c r="M5" s="13" t="str">
        <x:v>Ripe berries fresh or cooked</x:v>
      </x:c>
      <x:c r="N5" s="13" t="str">
        <x:v>Confirm positive ID</x:v>
      </x:c>
      <x:c r="O5" s="13" t="str">
        <x:v>Downy Serviceberry, Black Chokeberry, American Hazelnut, Wild Strawberry</x:v>
      </x:c>
      <x:c r="P5" s="13" t="str">
        <x:v>Place north or west of annual vegetable beds; add a low pollinator strip nearby.</x:v>
      </x:c>
      <x:c r="Q5" s="13" t="str">
        <x:v>Good specimen for a small yard; avoid chronic wet soil.</x:v>
      </x:c>
    </x:row>
    <x:row r="6">
      <x:c r="A6" s="13" t="str">
        <x:v>American Elderberry</x:v>
      </x:c>
      <x:c r="B6" s="13" t="str">
        <x:v>Sambucus nigra ssp. canadensis</x:v>
      </x:c>
      <x:c r="C6" s="13" t="str">
        <x:v>Fast edible shrub and pollinator plant</x:v>
      </x:c>
      <x:c r="D6" s="13" t="str">
        <x:v>Full sun–part shade</x:v>
      </x:c>
      <x:c r="E6" s="13" t="str">
        <x:v>Medium–moist</x:v>
      </x:c>
      <x:c r="F6" s="13" t="str">
        <x:v>8–15 ft</x:v>
      </x:c>
      <x:c r="G6" s="13" t="str">
        <x:v>8–12 ft</x:v>
      </x:c>
      <x:c r="H6" s="13" t="str">
        <x:v>Flowers Jun–Jul; fruit Aug–Sep</x:v>
      </x:c>
      <x:c r="I6" s="13" t="str">
        <x:v>Strong suckering</x:v>
      </x:c>
      <x:c r="J6" s="13" t="str">
        <x:v>Moderate</x:v>
      </x:c>
      <x:c r="K6" s="13" t="str">
        <x:v>Container or balled-and-burlapped; bare-root in early spring.</x:v>
      </x:c>
      <x:c r="L6" s="13" t="str">
        <x:v>Early Apr–May after soil thaws and drains; Sep–mid Oct for container/B&amp;B. Bare-root: early spring.</x:v>
      </x:c>
      <x:c r="M6" s="13" t="str">
        <x:v>Cooked ripe berries and flowers</x:v>
      </x:c>
      <x:c r="N6" s="13" t="str">
        <x:v>Raw or unripe berries, leaves, stems, and bark can cause illness; cook berries and remove stems</x:v>
      </x:c>
      <x:c r="O6" s="13" t="str">
        <x:v>Downy Serviceberry, Black Chokeberry, American Hazelnut, Wild Strawberry</x:v>
      </x:c>
      <x:c r="P6" s="13" t="str">
        <x:v>Place north or west of annual vegetable beds; add a low pollinator strip nearby.</x:v>
      </x:c>
      <x:c r="Q6" s="13" t="str">
        <x:v>Usually fruits better with two genetically different plants; give it a large edge.</x:v>
      </x:c>
    </x:row>
    <x:row r="7">
      <x:c r="A7" s="13" t="str">
        <x:v>American Hazelnut</x:v>
      </x:c>
      <x:c r="B7" s="13" t="str">
        <x:v>Corylus americana</x:v>
      </x:c>
      <x:c r="C7" s="13" t="str">
        <x:v>Edible nut hedge and wildlife cover</x:v>
      </x:c>
      <x:c r="D7" s="13" t="str">
        <x:v>Full sun–part shade</x:v>
      </x:c>
      <x:c r="E7" s="13" t="str">
        <x:v>Dry–medium</x:v>
      </x:c>
      <x:c r="F7" s="13" t="str">
        <x:v>6–10 ft</x:v>
      </x:c>
      <x:c r="G7" s="13" t="str">
        <x:v>6–10 ft</x:v>
      </x:c>
      <x:c r="H7" s="13" t="str">
        <x:v>Catkins Mar–Apr; nuts Sep</x:v>
      </x:c>
      <x:c r="I7" s="13" t="str">
        <x:v>Suckering shrub</x:v>
      </x:c>
      <x:c r="J7" s="13" t="str">
        <x:v>Easy</x:v>
      </x:c>
      <x:c r="K7" s="13" t="str">
        <x:v>Container or balled-and-burlapped; bare-root in early spring.</x:v>
      </x:c>
      <x:c r="L7" s="13" t="str">
        <x:v>Early Apr–May after soil thaws and drains; Sep–mid Oct for container/B&amp;B. Bare-root: early spring.</x:v>
      </x:c>
      <x:c r="M7" s="13" t="str">
        <x:v>Ripe hazelnuts</x:v>
      </x:c>
      <x:c r="N7" s="13" t="str">
        <x:v>Protect harvest from wildlife; inspect for spoilage</x:v>
      </x:c>
      <x:c r="O7" s="13" t="str">
        <x:v>Shagbark Hickory, Bur Oak, Pennsylvania Sedge, Spotted Crane's Bill</x:v>
      </x:c>
      <x:c r="P7" s="13" t="str">
        <x:v>Large-space planting only; place away from annual beds and structures.</x:v>
      </x:c>
      <x:c r="Q7" s="13" t="str">
        <x:v>Plant multiple seedlings for better nut set.</x:v>
      </x:c>
    </x:row>
    <x:row r="8">
      <x:c r="A8" s="13" t="str">
        <x:v>American Highbush Cranberry</x:v>
      </x:c>
      <x:c r="B8" s="13" t="str">
        <x:v>Viburnum opulus var. americanum</x:v>
      </x:c>
      <x:c r="C8" s="13" t="str">
        <x:v>Native fruiting viburnum and hedge</x:v>
      </x:c>
      <x:c r="D8" s="13" t="str">
        <x:v>Full sun–part shade</x:v>
      </x:c>
      <x:c r="E8" s="13" t="str">
        <x:v>Medium–moist</x:v>
      </x:c>
      <x:c r="F8" s="13" t="str">
        <x:v>6–10 ft</x:v>
      </x:c>
      <x:c r="G8" s="13" t="str">
        <x:v>6–10 ft</x:v>
      </x:c>
      <x:c r="H8" s="13" t="str">
        <x:v>Flowers May–Jun; fruit Sep–winter</x:v>
      </x:c>
      <x:c r="I8" s="13" t="str">
        <x:v>Upright shrub</x:v>
      </x:c>
      <x:c r="J8" s="13" t="str">
        <x:v>Advanced</x:v>
      </x:c>
      <x:c r="K8" s="13" t="str">
        <x:v>Container or balled-and-burlapped; bare-root in early spring.</x:v>
      </x:c>
      <x:c r="L8" s="13" t="str">
        <x:v>Early Apr–May after soil thaws and drains; Sep–mid Oct for container/B&amp;B. Bare-root: early spring.</x:v>
      </x:c>
      <x:c r="M8" s="13" t="str">
        <x:v>Tart fruit cooked into sauces or preserves</x:v>
      </x:c>
      <x:c r="N8" s="13" t="str">
        <x:v>Buy the native American variety; European forms are different</x:v>
      </x:c>
      <x:c r="O8" s="13" t="str">
        <x:v>Downy Serviceberry, Black Chokeberry, American Hazelnut, Wild Strawberry</x:v>
      </x:c>
      <x:c r="P8" s="13" t="str">
        <x:v>Place north or west of annual vegetable beds; add a low pollinator strip nearby.</x:v>
      </x:c>
      <x:c r="Q8" s="13" t="str">
        <x:v>Better fruiting with another compatible viburnum nearby.</x:v>
      </x:c>
    </x:row>
    <x:row r="9">
      <x:c r="A9" s="13" t="str">
        <x:v>American Plum</x:v>
      </x:c>
      <x:c r="B9" s="13" t="str">
        <x:v>Prunus americana</x:v>
      </x:c>
      <x:c r="C9" s="13" t="str">
        <x:v>Edible small tree or thicket; early bloom</x:v>
      </x:c>
      <x:c r="D9" s="13" t="str">
        <x:v>Full sun</x:v>
      </x:c>
      <x:c r="E9" s="13" t="str">
        <x:v>Dry–medium</x:v>
      </x:c>
      <x:c r="F9" s="13" t="str">
        <x:v>12–25 ft</x:v>
      </x:c>
      <x:c r="G9" s="13" t="str">
        <x:v>12–20 ft</x:v>
      </x:c>
      <x:c r="H9" s="13" t="str">
        <x:v>Flowers Apr; fruit Aug–Sep</x:v>
      </x:c>
      <x:c r="I9" s="13" t="str">
        <x:v>Strong suckering</x:v>
      </x:c>
      <x:c r="J9" s="13" t="str">
        <x:v>Moderate</x:v>
      </x:c>
      <x:c r="K9" s="13" t="str">
        <x:v>Container or balled-and-burlapped; bare-root in early spring.</x:v>
      </x:c>
      <x:c r="L9" s="13" t="str">
        <x:v>Early Apr–May after soil thaws and drains; Sep–mid Oct for container/B&amp;B. Bare-root: early spring.</x:v>
      </x:c>
      <x:c r="M9" s="13" t="str">
        <x:v>Ripe plums fresh or cooked</x:v>
      </x:c>
      <x:c r="N9" s="13" t="str">
        <x:v>Do not eat pits, leaves, or wilted foliage</x:v>
      </x:c>
      <x:c r="O9" s="13" t="str">
        <x:v>Downy Serviceberry, Black Chokeberry, American Hazelnut, Wild Strawberry</x:v>
      </x:c>
      <x:c r="P9" s="13" t="str">
        <x:v>Place north or west of annual vegetable beds; add a low pollinator strip nearby.</x:v>
      </x:c>
      <x:c r="Q9" s="13" t="str">
        <x:v>Use at a property edge and manage suckers.</x:v>
      </x:c>
    </x:row>
    <x:row r="10">
      <x:c r="A10" s="13" t="str">
        <x:v>Black Chokeberry</x:v>
      </x:c>
      <x:c r="B10" s="13" t="str">
        <x:v>Aronia melanocarpa</x:v>
      </x:c>
      <x:c r="C10" s="13" t="str">
        <x:v>Edible hedge; flowers, fruit, fall color</x:v>
      </x:c>
      <x:c r="D10" s="13" t="str">
        <x:v>Full sun–part shade</x:v>
      </x:c>
      <x:c r="E10" s="13" t="str">
        <x:v>Medium–moist</x:v>
      </x:c>
      <x:c r="F10" s="13" t="str">
        <x:v>3–6 ft</x:v>
      </x:c>
      <x:c r="G10" s="13" t="str">
        <x:v>3–6 ft</x:v>
      </x:c>
      <x:c r="H10" s="13" t="str">
        <x:v>Flowers May; fruit Aug–Oct</x:v>
      </x:c>
      <x:c r="I10" s="13" t="str">
        <x:v>Moderate suckering</x:v>
      </x:c>
      <x:c r="J10" s="13" t="str">
        <x:v>Easy</x:v>
      </x:c>
      <x:c r="K10" s="13" t="str">
        <x:v>Container or balled-and-burlapped; bare-root in early spring.</x:v>
      </x:c>
      <x:c r="L10" s="13" t="str">
        <x:v>Early Apr–May after soil thaws and drains; Sep–mid Oct for container/B&amp;B. Bare-root: early spring.</x:v>
      </x:c>
      <x:c r="M10" s="13" t="str">
        <x:v>Astringent berries best cooked, juiced, or preserved</x:v>
      </x:c>
      <x:c r="N10" s="13" t="str">
        <x:v>Do not confuse with unrelated ornamental berries</x:v>
      </x:c>
      <x:c r="O10" s="13" t="str">
        <x:v>Downy Serviceberry, American Hazelnut, Wild Strawberry, Virginia Mountain Mint</x:v>
      </x:c>
      <x:c r="P10" s="13" t="str">
        <x:v>Place north or west of annual vegetable beds; add a low pollinator strip nearby.</x:v>
      </x:c>
      <x:c r="Q10" s="13" t="str">
        <x:v>Fruit production is best in sun.</x:v>
      </x:c>
    </x:row>
    <x:row r="11">
      <x:c r="A11" s="13" t="str">
        <x:v>Black Raspberry</x:v>
      </x:c>
      <x:c r="B11" s="13" t="str">
        <x:v>Rubus occidentalis</x:v>
      </x:c>
      <x:c r="C11" s="13" t="str">
        <x:v>Edible bramble and wildlife cover</x:v>
      </x:c>
      <x:c r="D11" s="13" t="str">
        <x:v>Full sun–part shade</x:v>
      </x:c>
      <x:c r="E11" s="13" t="str">
        <x:v>Medium</x:v>
      </x:c>
      <x:c r="F11" s="13" t="str">
        <x:v>3–6 ft</x:v>
      </x:c>
      <x:c r="G11" s="13" t="str">
        <x:v>3–6 ft</x:v>
      </x:c>
      <x:c r="H11" s="13" t="str">
        <x:v>Flowers May; fruit Jun–Jul</x:v>
      </x:c>
      <x:c r="I11" s="13" t="str">
        <x:v>Arching thorny canes</x:v>
      </x:c>
      <x:c r="J11" s="13" t="str">
        <x:v>Moderate</x:v>
      </x:c>
      <x:c r="K11" s="13" t="str">
        <x:v>Container or balled-and-burlapped; bare-root in early spring.</x:v>
      </x:c>
      <x:c r="L11" s="13" t="str">
        <x:v>Early Apr–May after soil thaws and drains; Sep–mid Oct for container/B&amp;B. Bare-root: early spring.</x:v>
      </x:c>
      <x:c r="M11" s="13" t="str">
        <x:v>Ripe black raspberries fresh or preserved</x:v>
      </x:c>
      <x:c r="N11" s="13" t="str">
        <x:v>Wear gloves around canes</x:v>
      </x:c>
      <x:c r="O11" s="13" t="str">
        <x:v>Downy Serviceberry, Black Chokeberry, American Hazelnut, Wild Strawberry</x:v>
      </x:c>
      <x:c r="P11" s="13" t="str">
        <x:v>Place north or west of annual vegetable beds; add a low pollinator strip nearby.</x:v>
      </x:c>
      <x:c r="Q11" s="13" t="str">
        <x:v>Trellis or tip-prune; remove spent canes after fruiting.</x:v>
      </x:c>
    </x:row>
    <x:row r="12">
      <x:c r="A12" s="13" t="str">
        <x:v>Blackhaw Viburnum</x:v>
      </x:c>
      <x:c r="B12" s="13" t="str">
        <x:v>Viburnum prunifolium</x:v>
      </x:c>
      <x:c r="C12" s="13" t="str">
        <x:v>Dry-tolerant flowering small tree/shrub</x:v>
      </x:c>
      <x:c r="D12" s="13" t="str">
        <x:v>Full sun–part shade</x:v>
      </x:c>
      <x:c r="E12" s="13" t="str">
        <x:v>Dry–medium</x:v>
      </x:c>
      <x:c r="F12" s="13" t="str">
        <x:v>8–15 ft</x:v>
      </x:c>
      <x:c r="G12" s="13" t="str">
        <x:v>8–12 ft</x:v>
      </x:c>
      <x:c r="H12" s="13" t="str">
        <x:v>Flowers May; fruit Sep</x:v>
      </x:c>
      <x:c r="I12" s="13" t="str">
        <x:v>Large shrub / small tree</x:v>
      </x:c>
      <x:c r="J12" s="13" t="str">
        <x:v>Easy</x:v>
      </x:c>
      <x:c r="K12" s="13" t="str">
        <x:v>Container or balled-and-burlapped; bare-root in early spring.</x:v>
      </x:c>
      <x:c r="L12" s="13" t="str">
        <x:v>Early Apr–May after soil thaws and drains; Sep–mid Oct for container/B&amp;B. Bare-root: early spring.</x:v>
      </x:c>
      <x:c r="M12" s="13" t="str"/>
      <x:c r="N12" s="13" t="str"/>
      <x:c r="O12" s="13" t="str">
        <x:v>Downy Serviceberry, Black Chokeberry, American Hazelnut, Wild Strawberry</x:v>
      </x:c>
      <x:c r="P12" s="13" t="str">
        <x:v>Place north or west of annual vegetable beds; add a low pollinator strip nearby.</x:v>
      </x:c>
      <x:c r="Q12" s="13" t="str">
        <x:v>Provide mature width; prune for access and renewal rather than forcing it into a small space.</x:v>
      </x:c>
    </x:row>
    <x:row r="13">
      <x:c r="A13" s="13" t="str">
        <x:v>Chokecherry</x:v>
      </x:c>
      <x:c r="B13" s="13" t="str">
        <x:v>Prunus virginiana</x:v>
      </x:c>
      <x:c r="C13" s="13" t="str">
        <x:v>Edible preserve fruit and wildlife shrub</x:v>
      </x:c>
      <x:c r="D13" s="13" t="str">
        <x:v>Full sun–part shade</x:v>
      </x:c>
      <x:c r="E13" s="13" t="str">
        <x:v>Dry–medium</x:v>
      </x:c>
      <x:c r="F13" s="13" t="str">
        <x:v>8–15 ft</x:v>
      </x:c>
      <x:c r="G13" s="13" t="str">
        <x:v>8–12 ft</x:v>
      </x:c>
      <x:c r="H13" s="13" t="str">
        <x:v>Flowers May; fruit Jul–Aug</x:v>
      </x:c>
      <x:c r="I13" s="13" t="str">
        <x:v>Suckering thicket</x:v>
      </x:c>
      <x:c r="J13" s="13" t="str">
        <x:v>Moderate</x:v>
      </x:c>
      <x:c r="K13" s="13" t="str">
        <x:v>Container or balled-and-burlapped; bare-root in early spring.</x:v>
      </x:c>
      <x:c r="L13" s="13" t="str">
        <x:v>Early Apr–May after soil thaws and drains; Sep–mid Oct for container/B&amp;B. Bare-root: early spring.</x:v>
      </x:c>
      <x:c r="M13" s="13" t="str">
        <x:v>Ripe fruit usually cooked into jelly or syrup</x:v>
      </x:c>
      <x:c r="N13" s="13" t="str">
        <x:v>Pits, leaves, and wilted foliage are toxic; do not crush pits</x:v>
      </x:c>
      <x:c r="O13" s="13" t="str">
        <x:v>Downy Serviceberry, Black Chokeberry, American Hazelnut, Wild Strawberry</x:v>
      </x:c>
      <x:c r="P13" s="13" t="str">
        <x:v>Place north or west of annual vegetable beds; add a low pollinator strip nearby.</x:v>
      </x:c>
      <x:c r="Q13" s="13" t="str">
        <x:v>Large-space plant; fruit is astringent raw.</x:v>
      </x:c>
    </x:row>
    <x:row r="14">
      <x:c r="A14" s="13" t="str">
        <x:v>Common Pawpaw</x:v>
      </x:c>
      <x:c r="B14" s="13" t="str">
        <x:v>Asimina triloba</x:v>
      </x:c>
      <x:c r="C14" s="13" t="str">
        <x:v>Native fruit tree and woodland understory</x:v>
      </x:c>
      <x:c r="D14" s="13" t="str">
        <x:v>Part shade when young; sun for fruit</x:v>
      </x:c>
      <x:c r="E14" s="13" t="str">
        <x:v>Medium–moist</x:v>
      </x:c>
      <x:c r="F14" s="13" t="str">
        <x:v>12–25 ft</x:v>
      </x:c>
      <x:c r="G14" s="13" t="str">
        <x:v>12–20 ft</x:v>
      </x:c>
      <x:c r="H14" s="13" t="str">
        <x:v>Flowers Apr–May; fruit Sep–Oct</x:v>
      </x:c>
      <x:c r="I14" s="13" t="str">
        <x:v>Colonizing small tree</x:v>
      </x:c>
      <x:c r="J14" s="13" t="str">
        <x:v>Moderate</x:v>
      </x:c>
      <x:c r="K14" s="13" t="str">
        <x:v>Container or balled-and-burlapped; bare-root in early spring.</x:v>
      </x:c>
      <x:c r="L14" s="13" t="str">
        <x:v>Early Apr–May after soil thaws and drains; Sep–mid Oct for container/B&amp;B. Bare-root: early spring.</x:v>
      </x:c>
      <x:c r="M14" s="13" t="str">
        <x:v>Fully ripe soft fruit pulp</x:v>
      </x:c>
      <x:c r="N14" s="13" t="str">
        <x:v>Do not eat seeds or skin; some people are sensitive</x:v>
      </x:c>
      <x:c r="O14" s="13" t="str">
        <x:v>Spicebush, Ramps, Wild Ginger, Pennsylvania Sedge</x:v>
      </x:c>
      <x:c r="P14" s="13" t="str">
        <x:v>Use beneath deciduous canopy, not inside a full-sun vegetable bed.</x:v>
      </x:c>
      <x:c r="Q14" s="13" t="str">
        <x:v>Plant at least two genetically different trees for cross-pollination.</x:v>
      </x:c>
    </x:row>
    <x:row r="15">
      <x:c r="A15" s="13" t="str">
        <x:v>Downy Serviceberry</x:v>
      </x:c>
      <x:c r="B15" s="13" t="str">
        <x:v>Amelanchier arborea</x:v>
      </x:c>
      <x:c r="C15" s="13" t="str">
        <x:v>Edible small tree; spring flowers; bird habitat</x:v>
      </x:c>
      <x:c r="D15" s="13" t="str">
        <x:v>Full sun–part shade</x:v>
      </x:c>
      <x:c r="E15" s="13" t="str">
        <x:v>Medium</x:v>
      </x:c>
      <x:c r="F15" s="13" t="str">
        <x:v>12–25 ft</x:v>
      </x:c>
      <x:c r="G15" s="13" t="str">
        <x:v>12–20 ft</x:v>
      </x:c>
      <x:c r="H15" s="13" t="str">
        <x:v>White flowers Apr–May; fruit Jun</x:v>
      </x:c>
      <x:c r="I15" s="13" t="str">
        <x:v>Clumping / small tree</x:v>
      </x:c>
      <x:c r="J15" s="13" t="str">
        <x:v>Easy</x:v>
      </x:c>
      <x:c r="K15" s="13" t="str">
        <x:v>Container or balled-and-burlapped; bare-root in early spring.</x:v>
      </x:c>
      <x:c r="L15" s="13" t="str">
        <x:v>Early Apr–May after soil thaws and drains; Sep–mid Oct for container/B&amp;B. Bare-root: early spring.</x:v>
      </x:c>
      <x:c r="M15" s="13" t="str">
        <x:v>Ripe berries fresh, cooked, or dried</x:v>
      </x:c>
      <x:c r="N15" s="13" t="str">
        <x:v>Confirm positive ID; wash fruit</x:v>
      </x:c>
      <x:c r="O15" s="13" t="str">
        <x:v>Black Chokeberry, American Hazelnut, Wild Strawberry, Virginia Mountain Mint</x:v>
      </x:c>
      <x:c r="P15" s="13" t="str">
        <x:v>Place north or west of annual vegetable beds; add a low pollinator strip nearby.</x:v>
      </x:c>
      <x:c r="Q15" s="13" t="str">
        <x:v>Plant two serviceberries for heavier crops; protect young fruit from birds.</x:v>
      </x:c>
    </x:row>
    <x:row r="16">
      <x:c r="A16" s="13" t="str">
        <x:v>Highbush Blueberry</x:v>
      </x:c>
      <x:c r="B16" s="13" t="str">
        <x:v>Vaccinium corymbosum</x:v>
      </x:c>
      <x:c r="C16" s="13" t="str">
        <x:v>Edible fruiting shrub for acidic soil</x:v>
      </x:c>
      <x:c r="D16" s="13" t="str">
        <x:v>Full sun–part shade</x:v>
      </x:c>
      <x:c r="E16" s="13" t="str">
        <x:v>Acidic, moist–well-drained</x:v>
      </x:c>
      <x:c r="F16" s="13" t="str">
        <x:v>6–10 ft</x:v>
      </x:c>
      <x:c r="G16" s="13" t="str">
        <x:v>6–10 ft</x:v>
      </x:c>
      <x:c r="H16" s="13" t="str">
        <x:v>Flowers May; fruit Jul–Aug</x:v>
      </x:c>
      <x:c r="I16" s="13" t="str">
        <x:v>Upright shrub</x:v>
      </x:c>
      <x:c r="J16" s="13" t="str">
        <x:v>Advanced</x:v>
      </x:c>
      <x:c r="K16" s="13" t="str">
        <x:v>Container or balled-and-burlapped; bare-root in early spring.</x:v>
      </x:c>
      <x:c r="L16" s="13" t="str">
        <x:v>Early Apr–May after soil thaws and drains; Sep–mid Oct for container/B&amp;B. Bare-root: early spring.</x:v>
      </x:c>
      <x:c r="M16" s="13" t="str">
        <x:v>Ripe blueberries</x:v>
      </x:c>
      <x:c r="N16" s="13" t="str">
        <x:v>Only grow in reliably acidic soil</x:v>
      </x:c>
      <x:c r="O16" s="13" t="str">
        <x:v>Lowbush Blueberry, Pennsylvania Sedge, Cinnamon Fern</x:v>
      </x:c>
      <x:c r="P16" s="13" t="str">
        <x:v>Keep in a separate acidic bed; do not lime or mix with ordinary vegetable soil.</x:v>
      </x:c>
      <x:c r="Q16" s="13" t="str">
        <x:v>Use two compatible plants for better yield; dedicate an acidic bed.</x:v>
      </x:c>
    </x:row>
    <x:row r="17">
      <x:c r="A17" s="13" t="str">
        <x:v>Low Serviceberry</x:v>
      </x:c>
      <x:c r="B17" s="13" t="str">
        <x:v>Amelanchier humilis</x:v>
      </x:c>
      <x:c r="C17" s="13" t="str">
        <x:v>Low edible shrub for sunny edge</x:v>
      </x:c>
      <x:c r="D17" s="13" t="str">
        <x:v>Full sun–part shade</x:v>
      </x:c>
      <x:c r="E17" s="13" t="str">
        <x:v>Dry–medium</x:v>
      </x:c>
      <x:c r="F17" s="13" t="str">
        <x:v>3–6 ft</x:v>
      </x:c>
      <x:c r="G17" s="13" t="str">
        <x:v>3–6 ft</x:v>
      </x:c>
      <x:c r="H17" s="13" t="str">
        <x:v>Flowers Apr–May; fruit Jun</x:v>
      </x:c>
      <x:c r="I17" s="13" t="str">
        <x:v>Suckering colony</x:v>
      </x:c>
      <x:c r="J17" s="13" t="str">
        <x:v>Moderate</x:v>
      </x:c>
      <x:c r="K17" s="13" t="str">
        <x:v>Container or balled-and-burlapped; bare-root in early spring.</x:v>
      </x:c>
      <x:c r="L17" s="13" t="str">
        <x:v>Early Apr–May after soil thaws and drains; Sep–mid Oct for container/B&amp;B. Bare-root: early spring.</x:v>
      </x:c>
      <x:c r="M17" s="13" t="str">
        <x:v>Ripe berries fresh or cooked</x:v>
      </x:c>
      <x:c r="N17" s="13" t="str">
        <x:v>Confirm positive ID</x:v>
      </x:c>
      <x:c r="O17" s="13" t="str">
        <x:v>Downy Serviceberry, Black Chokeberry, American Hazelnut, Wild Strawberry</x:v>
      </x:c>
      <x:c r="P17" s="13" t="str">
        <x:v>Place north or west of annual vegetable beds; add a low pollinator strip nearby.</x:v>
      </x:c>
      <x:c r="Q17" s="13" t="str">
        <x:v>Allow room for a patch or remove suckers.</x:v>
      </x:c>
    </x:row>
    <x:row r="18">
      <x:c r="A18" s="13" t="str">
        <x:v>Lowbush Blueberry</x:v>
      </x:c>
      <x:c r="B18" s="13" t="str">
        <x:v>Vaccinium angustifolium</x:v>
      </x:c>
      <x:c r="C18" s="13" t="str">
        <x:v>Low edible blueberry groundcover</x:v>
      </x:c>
      <x:c r="D18" s="13" t="str">
        <x:v>Full sun–part shade</x:v>
      </x:c>
      <x:c r="E18" s="13" t="str">
        <x:v>Acidic, well-drained</x:v>
      </x:c>
      <x:c r="F18" s="13" t="str">
        <x:v>1–2 ft</x:v>
      </x:c>
      <x:c r="G18" s="13" t="str">
        <x:v>12–18 in</x:v>
      </x:c>
      <x:c r="H18" s="13" t="str">
        <x:v>Flowers May; fruit Jul–Aug</x:v>
      </x:c>
      <x:c r="I18" s="13" t="str">
        <x:v>Slow colony</x:v>
      </x:c>
      <x:c r="J18" s="13" t="str">
        <x:v>Advanced</x:v>
      </x:c>
      <x:c r="K18" s="13" t="str">
        <x:v>Container or balled-and-burlapped; bare-root in early spring.</x:v>
      </x:c>
      <x:c r="L18" s="13" t="str">
        <x:v>Early Apr–May after soil thaws and drains; Sep–mid Oct for container/B&amp;B. Bare-root: early spring.</x:v>
      </x:c>
      <x:c r="M18" s="13" t="str">
        <x:v>Ripe blueberries</x:v>
      </x:c>
      <x:c r="N18" s="13" t="str">
        <x:v>Only grow in reliably acidic soil</x:v>
      </x:c>
      <x:c r="O18" s="13" t="str">
        <x:v>Highbush Blueberry, Pennsylvania Sedge, Cinnamon Fern</x:v>
      </x:c>
      <x:c r="P18" s="13" t="str">
        <x:v>Keep in a separate acidic bed; do not lime or mix with ordinary vegetable soil.</x:v>
      </x:c>
      <x:c r="Q18" s="13" t="str">
        <x:v>Chicago clay is usually unsuitable without a dedicated acidic raised bed or container.</x:v>
      </x:c>
    </x:row>
    <x:row r="19">
      <x:c r="A19" s="13" t="str">
        <x:v>Missouri Gooseberry</x:v>
      </x:c>
      <x:c r="B19" s="13" t="str">
        <x:v>Ribes missouriense</x:v>
      </x:c>
      <x:c r="C19" s="13" t="str">
        <x:v>Edible gooseberry for woodland edge</x:v>
      </x:c>
      <x:c r="D19" s="13" t="str">
        <x:v>Part shade–full sun</x:v>
      </x:c>
      <x:c r="E19" s="13" t="str">
        <x:v>Medium</x:v>
      </x:c>
      <x:c r="F19" s="13" t="str">
        <x:v>3–6 ft</x:v>
      </x:c>
      <x:c r="G19" s="13" t="str">
        <x:v>3–6 ft</x:v>
      </x:c>
      <x:c r="H19" s="13" t="str">
        <x:v>Flowers spring; fruit early–midsummer</x:v>
      </x:c>
      <x:c r="I19" s="13" t="str">
        <x:v>Thorny shrub</x:v>
      </x:c>
      <x:c r="J19" s="13" t="str">
        <x:v>Moderate</x:v>
      </x:c>
      <x:c r="K19" s="13" t="str">
        <x:v>Container or balled-and-burlapped; bare-root in early spring.</x:v>
      </x:c>
      <x:c r="L19" s="13" t="str">
        <x:v>Early Apr–May after soil thaws and drains; Sep–mid Oct for container/B&amp;B. Bare-root: early spring.</x:v>
      </x:c>
      <x:c r="M19" s="13" t="str">
        <x:v>Ripe fruit fresh or cooked</x:v>
      </x:c>
      <x:c r="N19" s="13" t="str">
        <x:v>Thorns; confirm positive ID</x:v>
      </x:c>
      <x:c r="O19" s="13" t="str">
        <x:v>Common Pawpaw, Spicebush, Ramps, Wild Ginger</x:v>
      </x:c>
      <x:c r="P19" s="13" t="str">
        <x:v>Use beneath deciduous canopy, not inside a full-sun vegetable bed.</x:v>
      </x:c>
      <x:c r="Q19" s="13" t="str">
        <x:v>Place where thorny branches will not obstruct paths.</x:v>
      </x:c>
    </x:row>
    <x:row r="20">
      <x:c r="A20" s="13" t="str">
        <x:v>Nannyberry</x:v>
      </x:c>
      <x:c r="B20" s="13" t="str">
        <x:v>Viburnum lentago</x:v>
      </x:c>
      <x:c r="C20" s="13" t="str">
        <x:v>Large flowering and fruiting screen</x:v>
      </x:c>
      <x:c r="D20" s="13" t="str">
        <x:v>Full sun–part shade</x:v>
      </x:c>
      <x:c r="E20" s="13" t="str">
        <x:v>Medium–moist</x:v>
      </x:c>
      <x:c r="F20" s="13" t="str">
        <x:v>8–15 ft</x:v>
      </x:c>
      <x:c r="G20" s="13" t="str">
        <x:v>8–12 ft</x:v>
      </x:c>
      <x:c r="H20" s="13" t="str">
        <x:v>Flowers May; fruit Sep</x:v>
      </x:c>
      <x:c r="I20" s="13" t="str">
        <x:v>Suckering large shrub</x:v>
      </x:c>
      <x:c r="J20" s="13" t="str">
        <x:v>Easy</x:v>
      </x:c>
      <x:c r="K20" s="13" t="str">
        <x:v>Container or balled-and-burlapped; bare-root in early spring.</x:v>
      </x:c>
      <x:c r="L20" s="13" t="str">
        <x:v>Early Apr–May after soil thaws and drains; Sep–mid Oct for container/B&amp;B. Bare-root: early spring.</x:v>
      </x:c>
      <x:c r="M20" s="13" t="str"/>
      <x:c r="N20" s="13" t="str"/>
      <x:c r="O20" s="13" t="str">
        <x:v>Downy Serviceberry, Black Chokeberry, American Hazelnut, Wild Strawberry</x:v>
      </x:c>
      <x:c r="P20" s="13" t="str">
        <x:v>Place north or west of annual vegetable beds; add a low pollinator strip nearby.</x:v>
      </x:c>
      <x:c r="Q20" s="13" t="str">
        <x:v>Provide mature width; prune for access and renewal rather than forcing it into a small space.</x:v>
      </x:c>
    </x:row>
    <x:row r="21">
      <x:c r="A21" s="13" t="str">
        <x:v>Red Mulberry</x:v>
      </x:c>
      <x:c r="B21" s="13" t="str">
        <x:v>Morus rubra</x:v>
      </x:c>
      <x:c r="C21" s="13" t="str">
        <x:v>Large fruiting shade tree</x:v>
      </x:c>
      <x:c r="D21" s="13" t="str">
        <x:v>Full sun–part shade</x:v>
      </x:c>
      <x:c r="E21" s="13" t="str">
        <x:v>Medium</x:v>
      </x:c>
      <x:c r="F21" s="13" t="str">
        <x:v>25–45 ft</x:v>
      </x:c>
      <x:c r="G21" s="13" t="str">
        <x:v>20–35 ft</x:v>
      </x:c>
      <x:c r="H21" s="13" t="str">
        <x:v>Flowers spring; fruit Jun–Jul</x:v>
      </x:c>
      <x:c r="I21" s="13" t="str">
        <x:v>Large tree; messy fruit</x:v>
      </x:c>
      <x:c r="J21" s="13" t="str">
        <x:v>Moderate</x:v>
      </x:c>
      <x:c r="K21" s="13" t="str">
        <x:v>Container or balled-and-burlapped; bare-root in early spring.</x:v>
      </x:c>
      <x:c r="L21" s="13" t="str">
        <x:v>Early Apr–May after soil thaws and drains; Sep–mid Oct for container/B&amp;B. Bare-root: early spring.</x:v>
      </x:c>
      <x:c r="M21" s="13" t="str">
        <x:v>Fully ripe dark fruit</x:v>
      </x:c>
      <x:c r="N21" s="13" t="str">
        <x:v>Site away from paving and parked cars</x:v>
      </x:c>
      <x:c r="O21" s="13" t="str">
        <x:v>White Oak, Downy Serviceberry, American Hazelnut, Pennsylvania Sedge</x:v>
      </x:c>
      <x:c r="P21" s="13" t="str">
        <x:v>Keep large trees north or west of food beds and outside raised-bed root zones.</x:v>
      </x:c>
      <x:c r="Q21" s="13" t="str">
        <x:v>Use only where falling fruit is acceptable.</x:v>
      </x:c>
    </x:row>
    <x:row r="22">
      <x:c r="A22" s="13" t="str">
        <x:v>Riverbank Grape</x:v>
      </x:c>
      <x:c r="B22" s="13" t="str">
        <x:v>Vitis riparia</x:v>
      </x:c>
      <x:c r="C22" s="13" t="str">
        <x:v>Edible native grape for a dedicated trellis</x:v>
      </x:c>
      <x:c r="D22" s="13" t="str">
        <x:v>Full sun</x:v>
      </x:c>
      <x:c r="E22" s="13" t="str">
        <x:v>Medium–moist</x:v>
      </x:c>
      <x:c r="F22" s="13" t="str">
        <x:v>10–30 ft vine</x:v>
      </x:c>
      <x:c r="G22" s="13" t="str">
        <x:v>Dedicated trellis</x:v>
      </x:c>
      <x:c r="H22" s="13" t="str">
        <x:v>Flowers May–Jun; fruit Aug–Sep</x:v>
      </x:c>
      <x:c r="I22" s="13" t="str">
        <x:v>Very vigorous vine</x:v>
      </x:c>
      <x:c r="J22" s="13" t="str">
        <x:v>Moderate</x:v>
      </x:c>
      <x:c r="K22" s="13" t="str">
        <x:v>Plug or container plant; provide the support and mature-space requirement before planting.</x:v>
      </x:c>
      <x:c r="L22" s="13" t="str">
        <x:v>Apr–May; late Aug–Sep, finishing about six weeks before the first frost.</x:v>
      </x:c>
      <x:c r="M22" s="13" t="str">
        <x:v>Ripe grapes, juice, or jelly</x:v>
      </x:c>
      <x:c r="N22" s="13" t="str">
        <x:v>Do not allow it to climb young trees or structures</x:v>
      </x:c>
      <x:c r="O22" s="13" t="str">
        <x:v>Limber Honeysuckle, Groundnut, Wild Bergamot, Nodding Onion</x:v>
      </x:c>
      <x:c r="P22" s="13" t="str">
        <x:v>Use a dedicated trellis away from tomato cages, berry canes, and young trees.</x:v>
      </x:c>
      <x:c r="Q22" s="13" t="str">
        <x:v>Requires annual pruning and a strong trellis.</x:v>
      </x:c>
    </x:row>
    <x:row r="23">
      <x:c r="A23" s="13" t="str">
        <x:v>Wild Black Currant</x:v>
      </x:c>
      <x:c r="B23" s="13" t="str">
        <x:v>Ribes americanum</x:v>
      </x:c>
      <x:c r="C23" s="13" t="str">
        <x:v>Edible shade-tolerant currant</x:v>
      </x:c>
      <x:c r="D23" s="13" t="str">
        <x:v>Part shade–full sun</x:v>
      </x:c>
      <x:c r="E23" s="13" t="str">
        <x:v>Medium–moist</x:v>
      </x:c>
      <x:c r="F23" s="13" t="str">
        <x:v>3–6 ft</x:v>
      </x:c>
      <x:c r="G23" s="13" t="str">
        <x:v>3–6 ft</x:v>
      </x:c>
      <x:c r="H23" s="13" t="str">
        <x:v>Flowers spring; fruit midsummer</x:v>
      </x:c>
      <x:c r="I23" s="13" t="str">
        <x:v>Compact shrub</x:v>
      </x:c>
      <x:c r="J23" s="13" t="str">
        <x:v>Moderate</x:v>
      </x:c>
      <x:c r="K23" s="13" t="str">
        <x:v>Container or balled-and-burlapped; bare-root in early spring.</x:v>
      </x:c>
      <x:c r="L23" s="13" t="str">
        <x:v>Early Apr–May after soil thaws and drains; Sep–mid Oct for container/B&amp;B. Bare-root: early spring.</x:v>
      </x:c>
      <x:c r="M23" s="13" t="str">
        <x:v>Ripe currants fresh or preserved</x:v>
      </x:c>
      <x:c r="N23" s="13" t="str">
        <x:v>Verify local nursery guidance and positive identification</x:v>
      </x:c>
      <x:c r="O23" s="13" t="str">
        <x:v>Common Pawpaw, Spicebush, Ramps, Wild Ginger</x:v>
      </x:c>
      <x:c r="P23" s="13" t="str">
        <x:v>Use beneath deciduous canopy, not inside a full-sun vegetable bed.</x:v>
      </x:c>
      <x:c r="Q23" s="13" t="str">
        <x:v>Best with cool roots, moisture, and air circulation.</x:v>
      </x:c>
    </x:row>
    <x:row r="24">
      <x:c r="A24" s="13" t="str">
        <x:v>Wild Strawberry</x:v>
      </x:c>
      <x:c r="B24" s="13" t="str">
        <x:v>Fragaria virginiana</x:v>
      </x:c>
      <x:c r="C24" s="13" t="str">
        <x:v>Edible living groundcover</x:v>
      </x:c>
      <x:c r="D24" s="13" t="str">
        <x:v>Full sun–part shade</x:v>
      </x:c>
      <x:c r="E24" s="13" t="str">
        <x:v>Dry–medium</x:v>
      </x:c>
      <x:c r="F24" s="13" t="str">
        <x:v>4–12 in</x:v>
      </x:c>
      <x:c r="G24" s="13" t="str">
        <x:v>8–18 in</x:v>
      </x:c>
      <x:c r="H24" s="13" t="str">
        <x:v>Flowers Apr–May; fruit May–Jun</x:v>
      </x:c>
      <x:c r="I24" s="13" t="str">
        <x:v>Strong runners</x:v>
      </x:c>
      <x:c r="J24" s="13" t="str">
        <x:v>Easy</x:v>
      </x:c>
      <x:c r="K24" s="13" t="str">
        <x:v>Plug or division for reliable residential establishment; seed for larger restoration areas.</x:v>
      </x:c>
      <x:c r="L24" s="13" t="str">
        <x:v>Apr–May; late Aug–Sep, finishing about six weeks before the first frost.</x:v>
      </x:c>
      <x:c r="M24" s="13" t="str">
        <x:v>Ripe fruit fresh</x:v>
      </x:c>
      <x:c r="N24" s="13" t="str">
        <x:v>Wash fruit; positively identify</x:v>
      </x:c>
      <x:c r="O24" s="13" t="str">
        <x:v>Downy Serviceberry, Black Chokeberry, American Hazelnut, Virginia Mountain Mint</x:v>
      </x:c>
      <x:c r="P24" s="13" t="str">
        <x:v>Place north or west of annual vegetable beds; add a low pollinator strip nearby.</x:v>
      </x:c>
      <x:c r="Q24" s="13" t="str">
        <x:v>Use where runners can fill gaps; edge annually.</x:v>
      </x:c>
    </x:row>
  </x:sheetData>
  <x:mergeCells>
    <x:mergeCell ref="A1:Q2"/>
  </x:mergeCells>
  <x:pageMargins left="0.7" right="0.7" top="0.75" bottom="0.75" header="0.3" footer="0.3"/>
  <x:tableParts count="1">
    <x:tablePart xmlns:r="http://schemas.openxmlformats.org/officeDocument/2006/relationships" r:id="R52cfe8689fb041f0"/>
  </x:tableParts>
</x:worksheet>
</file>

<file path=xl/worksheets/sheet4.xml><?xml version="1.0" encoding="utf-8"?>
<x:worksheet xmlns:x="http://schemas.openxmlformats.org/spreadsheetml/2006/main">
  <x:sheetFormatPr defaultRowHeight="15"/>
  <x:cols>
    <x:col min="1" max="1" width="25" hidden="0" customWidth="1"/>
    <x:col min="2" max="2" width="29" hidden="0" customWidth="1"/>
    <x:col min="3" max="3" width="36" hidden="0" customWidth="1"/>
    <x:col min="4" max="4" width="19" hidden="0" customWidth="1"/>
    <x:col min="5" max="5" width="19" hidden="0" customWidth="1"/>
    <x:col min="6" max="6" width="16" hidden="0" customWidth="1"/>
    <x:col min="7" max="7" width="16" hidden="0" customWidth="1"/>
    <x:col min="8" max="8" width="27" hidden="0" customWidth="1"/>
    <x:col min="9" max="9" width="24" hidden="0" customWidth="1"/>
    <x:col min="10" max="10" width="12" hidden="0" customWidth="1"/>
    <x:col min="11" max="11" width="28" hidden="0" customWidth="1"/>
    <x:col min="12" max="12" width="38" hidden="0" customWidth="1"/>
    <x:col min="13" max="13" width="30" hidden="0" customWidth="1"/>
    <x:col min="14" max="14" width="44" hidden="0" customWidth="1"/>
    <x:col min="15" max="15" width="40" hidden="0" customWidth="1"/>
    <x:col min="16" max="16" width="48" hidden="0" customWidth="1"/>
    <x:col min="17" max="17" width="42" hidden="0" customWidth="1"/>
  </x:cols>
  <x:sheetData>
    <x:row r="1" ht="26" customHeight="1">
      <x:c r="A1" s="18" t="str">
        <x:v>Vegetables &amp; Roots</x:v>
      </x:c>
      <x:c r="B1" s="18"/>
      <x:c r="C1" s="18"/>
      <x:c r="D1" s="18"/>
      <x:c r="E1" s="18"/>
      <x:c r="F1" s="18"/>
      <x:c r="G1" s="18"/>
      <x:c r="H1" s="18"/>
      <x:c r="I1" s="18"/>
      <x:c r="J1" s="18"/>
      <x:c r="K1" s="18"/>
      <x:c r="L1" s="18"/>
      <x:c r="M1" s="18"/>
      <x:c r="N1" s="18"/>
      <x:c r="O1" s="18"/>
      <x:c r="P1" s="18"/>
      <x:c r="Q1" s="18"/>
    </x:row>
    <x:row r="2" ht="26" customHeight="1">
      <x:c r="A2" s="18"/>
      <x:c r="B2" s="18"/>
      <x:c r="C2" s="18"/>
      <x:c r="D2" s="18"/>
      <x:c r="E2" s="18"/>
      <x:c r="F2" s="18"/>
      <x:c r="G2" s="18"/>
      <x:c r="H2" s="18"/>
      <x:c r="I2" s="18"/>
      <x:c r="J2" s="18"/>
      <x:c r="K2" s="18"/>
      <x:c r="L2" s="18"/>
      <x:c r="M2" s="18"/>
      <x:c r="N2" s="18"/>
      <x:c r="O2" s="18"/>
      <x:c r="P2" s="18"/>
      <x:c r="Q2" s="18"/>
    </x:row>
    <x:row r="4" ht="38" customHeight="1">
      <x:c r="A4" s="6" t="str">
        <x:v>Common Name</x:v>
      </x:c>
      <x:c r="B4" s="6" t="str">
        <x:v>Scientific Name</x:v>
      </x:c>
      <x:c r="C4" s="6" t="str">
        <x:v>Garden Role</x:v>
      </x:c>
      <x:c r="D4" s="6" t="str">
        <x:v>Light</x:v>
      </x:c>
      <x:c r="E4" s="6" t="str">
        <x:v>Moisture</x:v>
      </x:c>
      <x:c r="F4" s="6" t="str">
        <x:v>Typical Size</x:v>
      </x:c>
      <x:c r="G4" s="6" t="str">
        <x:v>Spacing</x:v>
      </x:c>
      <x:c r="H4" s="6" t="str">
        <x:v>Bloom / Harvest</x:v>
      </x:c>
      <x:c r="I4" s="6" t="str">
        <x:v>Growth / Spread</x:v>
      </x:c>
      <x:c r="J4" s="6" t="str">
        <x:v>Difficulty</x:v>
      </x:c>
      <x:c r="K4" s="6" t="str">
        <x:v>Best Form</x:v>
      </x:c>
      <x:c r="L4" s="6" t="str">
        <x:v>Install / Sow Window</x:v>
      </x:c>
      <x:c r="M4" s="6" t="str">
        <x:v>Edible Use</x:v>
      </x:c>
      <x:c r="N4" s="6" t="str">
        <x:v>Safety / Preparation</x:v>
      </x:c>
      <x:c r="O4" s="6" t="str">
        <x:v>Native Companions</x:v>
      </x:c>
      <x:c r="P4" s="6" t="str">
        <x:v>Near Vegetable Beds</x:v>
      </x:c>
      <x:c r="Q4" s="6" t="str">
        <x:v>Design Notes</x:v>
      </x:c>
    </x:row>
    <x:row r="5">
      <x:c r="A5" s="13" t="str">
        <x:v>Duck Potato</x:v>
      </x:c>
      <x:c r="B5" s="13" t="str">
        <x:v>Sagittaria latifolia</x:v>
      </x:c>
      <x:c r="C5" s="13" t="str">
        <x:v>Edible aquatic tuber for pond edge</x:v>
      </x:c>
      <x:c r="D5" s="13" t="str">
        <x:v>Full sun</x:v>
      </x:c>
      <x:c r="E5" s="13" t="str">
        <x:v>Wet / shallow water</x:v>
      </x:c>
      <x:c r="F5" s="13" t="str">
        <x:v>2–4 ft</x:v>
      </x:c>
      <x:c r="G5" s="13" t="str">
        <x:v>18–30 in</x:v>
      </x:c>
      <x:c r="H5" s="13" t="str">
        <x:v>Flowers Jul–Sep; tubers fall</x:v>
      </x:c>
      <x:c r="I5" s="13" t="str">
        <x:v>Strong aquatic colony</x:v>
      </x:c>
      <x:c r="J5" s="13" t="str">
        <x:v>Advanced</x:v>
      </x:c>
      <x:c r="K5" s="13" t="str">
        <x:v>Tubers or aquatic nursery pots</x:v>
      </x:c>
      <x:c r="L5" s="13" t="str">
        <x:v>May–Jun after water warms</x:v>
      </x:c>
      <x:c r="M5" s="13" t="str">
        <x:v>Cooked tubers</x:v>
      </x:c>
      <x:c r="N5" s="13" t="str">
        <x:v>Use only in a lined or controlled water garden; positively identify</x:v>
      </x:c>
      <x:c r="O5" s="13" t="str">
        <x:v>American Wild Mint, Blue Flag Iris, Tussock Sedge, Cardinal Flower</x:v>
      </x:c>
      <x:c r="P5" s="13" t="str">
        <x:v>Use downslope or in a controlled wet bed; keep ordinary vegetables in drained soil.</x:v>
      </x:c>
      <x:c r="Q5" s="13" t="str">
        <x:v>Not for ordinary beds; can spread strongly in natural water.</x:v>
      </x:c>
    </x:row>
    <x:row r="6">
      <x:c r="A6" s="13" t="str">
        <x:v>Groundnut</x:v>
      </x:c>
      <x:c r="B6" s="13" t="str">
        <x:v>Apios americana</x:v>
      </x:c>
      <x:c r="C6" s="13" t="str">
        <x:v>Edible tuber vine and nitrogen-fixing legume</x:v>
      </x:c>
      <x:c r="D6" s="13" t="str">
        <x:v>Full sun–part shade</x:v>
      </x:c>
      <x:c r="E6" s="13" t="str">
        <x:v>Medium–moist</x:v>
      </x:c>
      <x:c r="F6" s="13" t="str">
        <x:v>10–30 ft vine</x:v>
      </x:c>
      <x:c r="G6" s="13" t="str">
        <x:v>Dedicated trellis</x:v>
      </x:c>
      <x:c r="H6" s="13" t="str">
        <x:v>Flowers Jul–Aug; tubers fall after 2+ years</x:v>
      </x:c>
      <x:c r="I6" s="13" t="str">
        <x:v>Vigorous twining vine</x:v>
      </x:c>
      <x:c r="J6" s="13" t="str">
        <x:v>Moderate</x:v>
      </x:c>
      <x:c r="K6" s="13" t="str">
        <x:v>Tubers or nursery plants</x:v>
      </x:c>
      <x:c r="L6" s="13" t="str">
        <x:v>Apr–May</x:v>
      </x:c>
      <x:c r="M6" s="13" t="str">
        <x:v>Cooked tubers; beans are sometimes used only with expert preparation</x:v>
      </x:c>
      <x:c r="N6" s="13" t="str">
        <x:v>Eat only positively identified, thoroughly cooked tubers</x:v>
      </x:c>
      <x:c r="O6" s="13" t="str">
        <x:v>Riverbank Grape, Limber Honeysuckle, Wild Bergamot, Nodding Onion</x:v>
      </x:c>
      <x:c r="P6" s="13" t="str">
        <x:v>Use a dedicated trellis away from tomato cages, berry canes, and young trees.</x:v>
      </x:c>
      <x:c r="Q6" s="13" t="str">
        <x:v>Give it a dedicated trellis and permanent root zone.</x:v>
      </x:c>
    </x:row>
    <x:row r="7">
      <x:c r="A7" s="13" t="str">
        <x:v>Jerusalem Artichoke / Sunchoke</x:v>
      </x:c>
      <x:c r="B7" s="13" t="str">
        <x:v>Helianthus tuberosus</x:v>
      </x:c>
      <x:c r="C7" s="13" t="str">
        <x:v>High-yield native tuber crop</x:v>
      </x:c>
      <x:c r="D7" s="13" t="str">
        <x:v>Full sun</x:v>
      </x:c>
      <x:c r="E7" s="13" t="str">
        <x:v>Medium</x:v>
      </x:c>
      <x:c r="F7" s="13" t="str">
        <x:v>6–10 ft</x:v>
      </x:c>
      <x:c r="G7" s="13" t="str">
        <x:v>3–5 ft</x:v>
      </x:c>
      <x:c r="H7" s="13" t="str">
        <x:v>Flowers Sep–Oct; tubers after frost</x:v>
      </x:c>
      <x:c r="I7" s="13" t="str">
        <x:v>Extremely aggressive tubers</x:v>
      </x:c>
      <x:c r="J7" s="13" t="str">
        <x:v>Easy</x:v>
      </x:c>
      <x:c r="K7" s="13" t="str">
        <x:v>Tubers</x:v>
      </x:c>
      <x:c r="L7" s="13" t="str">
        <x:v>Apr–May after soil is workable</x:v>
      </x:c>
      <x:c r="M7" s="13" t="str">
        <x:v>Cooked tubers</x:v>
      </x:c>
      <x:c r="N7" s="13" t="str">
        <x:v>May cause digestive gas; harvest every tuber possible</x:v>
      </x:c>
      <x:c r="O7" s="13" t="str">
        <x:v>Nodding Onion, Slender Mountain Mint, Aromatic Aster</x:v>
      </x:c>
      <x:c r="P7" s="13" t="str">
        <x:v>Use a root barrier or dedicated bed; do not mix with small perennial borders.</x:v>
      </x:c>
      <x:c r="Q7" s="13" t="str">
        <x:v>Use only in a contained bed or large dedicated patch.</x:v>
      </x:c>
    </x:row>
    <x:row r="8">
      <x:c r="A8" s="13" t="str">
        <x:v>Meadow Garlic</x:v>
      </x:c>
      <x:c r="B8" s="13" t="str">
        <x:v>Allium canadense</x:v>
      </x:c>
      <x:c r="C8" s="13" t="str">
        <x:v>Edible native allium and pollinator plant</x:v>
      </x:c>
      <x:c r="D8" s="13" t="str">
        <x:v>Full sun–part shade</x:v>
      </x:c>
      <x:c r="E8" s="13" t="str">
        <x:v>Dry–medium</x:v>
      </x:c>
      <x:c r="F8" s="13" t="str">
        <x:v>1–2 ft</x:v>
      </x:c>
      <x:c r="G8" s="13" t="str">
        <x:v>12–18 in</x:v>
      </x:c>
      <x:c r="H8" s="13" t="str">
        <x:v>Flowers May–Jun; leaves/bulbs spring–fall</x:v>
      </x:c>
      <x:c r="I8" s="13" t="str">
        <x:v>Moderate self-seeding</x:v>
      </x:c>
      <x:c r="J8" s="13" t="str">
        <x:v>Easy</x:v>
      </x:c>
      <x:c r="K8" s="13" t="str">
        <x:v>Plug or division for reliable residential establishment; seed for larger restoration areas.</x:v>
      </x:c>
      <x:c r="L8" s="13" t="str">
        <x:v>Apr–May; late Aug–Sep, finishing about six weeks before the first frost.</x:v>
      </x:c>
      <x:c r="M8" s="13" t="str">
        <x:v>Leaves and bulbs used like mild garlic/onion</x:v>
      </x:c>
      <x:c r="N8" s="13" t="str">
        <x:v>Confirm ID; use clean garden-grown material</x:v>
      </x:c>
      <x:c r="O8" s="13" t="str">
        <x:v>Wild Bergamot, Virginia Mountain Mint, Nodding Onion, Golden Alexanders</x:v>
      </x:c>
      <x:c r="P8" s="13" t="str">
        <x:v>Good border near tomatoes, peppers, squash, cucumbers, beans, and herbs; attracts pollinators and beneficial insects.</x:v>
      </x:c>
      <x:c r="Q8" s="13" t="str">
        <x:v>Can seed into paths; deadhead where spread is unwanted.</x:v>
      </x:c>
    </x:row>
    <x:row r="9">
      <x:c r="A9" s="13" t="str">
        <x:v>Nodding Onion</x:v>
      </x:c>
      <x:c r="B9" s="13" t="str">
        <x:v>Allium cernuum</x:v>
      </x:c>
      <x:c r="C9" s="13" t="str">
        <x:v>Edible ornamental onion</x:v>
      </x:c>
      <x:c r="D9" s="13" t="str">
        <x:v>Full sun–part shade</x:v>
      </x:c>
      <x:c r="E9" s="13" t="str">
        <x:v>Dry–medium</x:v>
      </x:c>
      <x:c r="F9" s="13" t="str">
        <x:v>1–2 ft</x:v>
      </x:c>
      <x:c r="G9" s="13" t="str">
        <x:v>12–18 in</x:v>
      </x:c>
      <x:c r="H9" s="13" t="str">
        <x:v>Flowers Jul–Aug; leaves/bulbs in season</x:v>
      </x:c>
      <x:c r="I9" s="13" t="str">
        <x:v>Clumping</x:v>
      </x:c>
      <x:c r="J9" s="13" t="str">
        <x:v>Easy</x:v>
      </x:c>
      <x:c r="K9" s="13" t="str">
        <x:v>Plug or division for reliable residential establishment; seed for larger restoration areas.</x:v>
      </x:c>
      <x:c r="L9" s="13" t="str">
        <x:v>Apr–May; late Aug–Sep, finishing about six weeks before the first frost.</x:v>
      </x:c>
      <x:c r="M9" s="13" t="str">
        <x:v>Leaves, flowers, and bulbs</x:v>
      </x:c>
      <x:c r="N9" s="13" t="str">
        <x:v>Confirm ID; avoid chemically treated plants</x:v>
      </x:c>
      <x:c r="O9" s="13" t="str">
        <x:v>Wild Bergamot, Virginia Mountain Mint, Golden Alexanders, Foxglove Beardtongue</x:v>
      </x:c>
      <x:c r="P9" s="13" t="str">
        <x:v>Good border near tomatoes, peppers, squash, cucumbers, beans, and herbs; attracts pollinators and beneficial insects.</x:v>
      </x:c>
      <x:c r="Q9" s="13" t="str">
        <x:v>Excellent low border near vegetable beds.</x:v>
      </x:c>
    </x:row>
    <x:row r="10">
      <x:c r="A10" s="13" t="str">
        <x:v>Ostrich Fern</x:v>
      </x:c>
      <x:c r="B10" s="13" t="str">
        <x:v>Matteuccia struthiopteris</x:v>
      </x:c>
      <x:c r="C10" s="13" t="str">
        <x:v>Edible spring fiddleheads and tall fern</x:v>
      </x:c>
      <x:c r="D10" s="13" t="str">
        <x:v>Part shade–shade</x:v>
      </x:c>
      <x:c r="E10" s="13" t="str">
        <x:v>Moist</x:v>
      </x:c>
      <x:c r="F10" s="13" t="str">
        <x:v>2–4 ft</x:v>
      </x:c>
      <x:c r="G10" s="13" t="str">
        <x:v>2–3 ft</x:v>
      </x:c>
      <x:c r="H10" s="13" t="str">
        <x:v>Fiddleheads Apr–May</x:v>
      </x:c>
      <x:c r="I10" s="13" t="str">
        <x:v>Strong rhizomes</x:v>
      </x:c>
      <x:c r="J10" s="13" t="str">
        <x:v>Moderate</x:v>
      </x:c>
      <x:c r="K10" s="13" t="str">
        <x:v>Nursery-grown crowns or divisions</x:v>
      </x:c>
      <x:c r="L10" s="13" t="str">
        <x:v>Apr–May or Sep</x:v>
      </x:c>
      <x:c r="M10" s="13" t="str">
        <x:v>Only tightly coiled ostrich-fern fiddleheads</x:v>
      </x:c>
      <x:c r="N10" s="13" t="str">
        <x:v>Correct identification is essential; boil 15 minutes or steam 10–12 minutes before eating</x:v>
      </x:c>
      <x:c r="O10" s="13" t="str">
        <x:v>Common Pawpaw, Spicebush, Ramps, Wild Ginger</x:v>
      </x:c>
      <x:c r="P10" s="13" t="str">
        <x:v>Use beneath deciduous canopy, not inside a full-sun vegetable bed.</x:v>
      </x:c>
      <x:c r="Q10" s="13" t="str">
        <x:v>Harvest only a small portion from established crowns.</x:v>
      </x:c>
    </x:row>
    <x:row r="11">
      <x:c r="A11" s="13" t="str">
        <x:v>Ramps</x:v>
      </x:c>
      <x:c r="B11" s="13" t="str">
        <x:v>Allium tricoccum</x:v>
      </x:c>
      <x:c r="C11" s="13" t="str">
        <x:v>Slow woodland edible</x:v>
      </x:c>
      <x:c r="D11" s="13" t="str">
        <x:v>Part shade–shade</x:v>
      </x:c>
      <x:c r="E11" s="13" t="str">
        <x:v>Medium–moist</x:v>
      </x:c>
      <x:c r="F11" s="13" t="str">
        <x:v>1–2 ft</x:v>
      </x:c>
      <x:c r="G11" s="13" t="str">
        <x:v>12–18 in</x:v>
      </x:c>
      <x:c r="H11" s="13" t="str">
        <x:v>Leaves Mar–May; bulbs later</x:v>
      </x:c>
      <x:c r="I11" s="13" t="str">
        <x:v>Slow colony</x:v>
      </x:c>
      <x:c r="J11" s="13" t="str">
        <x:v>Advanced</x:v>
      </x:c>
      <x:c r="K11" s="13" t="str">
        <x:v>Bulbs, bare-root divisions, or nursery plants</x:v>
      </x:c>
      <x:c r="L11" s="13" t="str">
        <x:v>Sep–Oct or early Apr while dormant</x:v>
      </x:c>
      <x:c r="M11" s="13" t="str">
        <x:v>Leaves and bulbs</x:v>
      </x:c>
      <x:c r="N11" s="13" t="str">
        <x:v>Harvest lightly only after a well-established colony; confirm ID</x:v>
      </x:c>
      <x:c r="O11" s="13" t="str">
        <x:v>Common Pawpaw, Spicebush, Wild Ginger, Pennsylvania Sedge</x:v>
      </x:c>
      <x:c r="P11" s="13" t="str">
        <x:v>Use beneath deciduous canopy, not inside a full-sun vegetable bed.</x:v>
      </x:c>
      <x:c r="Q11" s="13" t="str">
        <x:v>Best planted as nursery-grown bulbs/plants in fall or early spring.</x:v>
      </x:c>
    </x:row>
    <x:row r="12">
      <x:c r="A12" s="13" t="str">
        <x:v>Wood Nettle</x:v>
      </x:c>
      <x:c r="B12" s="13" t="str">
        <x:v>Laportea canadensis</x:v>
      </x:c>
      <x:c r="C12" s="13" t="str">
        <x:v>Cooked spring green for moist shade</x:v>
      </x:c>
      <x:c r="D12" s="13" t="str">
        <x:v>Part shade–shade</x:v>
      </x:c>
      <x:c r="E12" s="13" t="str">
        <x:v>Moist</x:v>
      </x:c>
      <x:c r="F12" s="13" t="str">
        <x:v>2–4 ft</x:v>
      </x:c>
      <x:c r="G12" s="13" t="str">
        <x:v>18–30 in</x:v>
      </x:c>
      <x:c r="H12" s="13" t="str">
        <x:v>Young shoots spring</x:v>
      </x:c>
      <x:c r="I12" s="13" t="str">
        <x:v>Moderate colony; stinging hairs</x:v>
      </x:c>
      <x:c r="J12" s="13" t="str">
        <x:v>Advanced</x:v>
      </x:c>
      <x:c r="K12" s="13" t="str">
        <x:v>Plug or division for reliable residential establishment; seed for larger restoration areas.</x:v>
      </x:c>
      <x:c r="L12" s="13" t="str">
        <x:v>Apr–May; late Aug–Sep, finishing about six weeks before the first frost.</x:v>
      </x:c>
      <x:c r="M12" s="13" t="str">
        <x:v>Young leaves and shoots cooked</x:v>
      </x:c>
      <x:c r="N12" s="13" t="str">
        <x:v>Wear gloves; never eat raw; confirm ID and cook thoroughly</x:v>
      </x:c>
      <x:c r="O12" s="13" t="str">
        <x:v>Common Pawpaw, Spicebush, Ramps, Wild Ginger</x:v>
      </x:c>
      <x:c r="P12" s="13" t="str">
        <x:v>Use beneath deciduous canopy, not inside a full-sun vegetable bed.</x:v>
      </x:c>
      <x:c r="Q12" s="13" t="str">
        <x:v>Keep away from paths and children's play areas.</x:v>
      </x:c>
    </x:row>
  </x:sheetData>
  <x:mergeCells>
    <x:mergeCell ref="A1:Q2"/>
  </x:mergeCells>
  <x:pageMargins left="0.7" right="0.7" top="0.75" bottom="0.75" header="0.3" footer="0.3"/>
  <x:tableParts count="1">
    <x:tablePart xmlns:r="http://schemas.openxmlformats.org/officeDocument/2006/relationships" r:id="Rcf0277d4ebc04613"/>
  </x:tableParts>
</x:worksheet>
</file>

<file path=xl/worksheets/sheet5.xml><?xml version="1.0" encoding="utf-8"?>
<x:worksheet xmlns:x="http://schemas.openxmlformats.org/spreadsheetml/2006/main">
  <x:sheetFormatPr defaultRowHeight="15"/>
  <x:cols>
    <x:col min="1" max="1" width="25" hidden="0" customWidth="1"/>
    <x:col min="2" max="2" width="29" hidden="0" customWidth="1"/>
    <x:col min="3" max="3" width="36" hidden="0" customWidth="1"/>
    <x:col min="4" max="4" width="19" hidden="0" customWidth="1"/>
    <x:col min="5" max="5" width="19" hidden="0" customWidth="1"/>
    <x:col min="6" max="6" width="16" hidden="0" customWidth="1"/>
    <x:col min="7" max="7" width="16" hidden="0" customWidth="1"/>
    <x:col min="8" max="8" width="27" hidden="0" customWidth="1"/>
    <x:col min="9" max="9" width="24" hidden="0" customWidth="1"/>
    <x:col min="10" max="10" width="12" hidden="0" customWidth="1"/>
    <x:col min="11" max="11" width="28" hidden="0" customWidth="1"/>
    <x:col min="12" max="12" width="38" hidden="0" customWidth="1"/>
    <x:col min="13" max="13" width="30" hidden="0" customWidth="1"/>
    <x:col min="14" max="14" width="44" hidden="0" customWidth="1"/>
    <x:col min="15" max="15" width="40" hidden="0" customWidth="1"/>
    <x:col min="16" max="16" width="48" hidden="0" customWidth="1"/>
    <x:col min="17" max="17" width="42" hidden="0" customWidth="1"/>
  </x:cols>
  <x:sheetData>
    <x:row r="1" ht="26" customHeight="1">
      <x:c r="A1" s="18" t="str">
        <x:v>Herbs &amp; Teas</x:v>
      </x:c>
      <x:c r="B1" s="18"/>
      <x:c r="C1" s="18"/>
      <x:c r="D1" s="18"/>
      <x:c r="E1" s="18"/>
      <x:c r="F1" s="18"/>
      <x:c r="G1" s="18"/>
      <x:c r="H1" s="18"/>
      <x:c r="I1" s="18"/>
      <x:c r="J1" s="18"/>
      <x:c r="K1" s="18"/>
      <x:c r="L1" s="18"/>
      <x:c r="M1" s="18"/>
      <x:c r="N1" s="18"/>
      <x:c r="O1" s="18"/>
      <x:c r="P1" s="18"/>
      <x:c r="Q1" s="18"/>
    </x:row>
    <x:row r="2" ht="26" customHeight="1">
      <x:c r="A2" s="18"/>
      <x:c r="B2" s="18"/>
      <x:c r="C2" s="18"/>
      <x:c r="D2" s="18"/>
      <x:c r="E2" s="18"/>
      <x:c r="F2" s="18"/>
      <x:c r="G2" s="18"/>
      <x:c r="H2" s="18"/>
      <x:c r="I2" s="18"/>
      <x:c r="J2" s="18"/>
      <x:c r="K2" s="18"/>
      <x:c r="L2" s="18"/>
      <x:c r="M2" s="18"/>
      <x:c r="N2" s="18"/>
      <x:c r="O2" s="18"/>
      <x:c r="P2" s="18"/>
      <x:c r="Q2" s="18"/>
    </x:row>
    <x:row r="4" ht="38" customHeight="1">
      <x:c r="A4" s="6" t="str">
        <x:v>Common Name</x:v>
      </x:c>
      <x:c r="B4" s="6" t="str">
        <x:v>Scientific Name</x:v>
      </x:c>
      <x:c r="C4" s="6" t="str">
        <x:v>Garden Role</x:v>
      </x:c>
      <x:c r="D4" s="6" t="str">
        <x:v>Light</x:v>
      </x:c>
      <x:c r="E4" s="6" t="str">
        <x:v>Moisture</x:v>
      </x:c>
      <x:c r="F4" s="6" t="str">
        <x:v>Typical Size</x:v>
      </x:c>
      <x:c r="G4" s="6" t="str">
        <x:v>Spacing</x:v>
      </x:c>
      <x:c r="H4" s="6" t="str">
        <x:v>Bloom / Harvest</x:v>
      </x:c>
      <x:c r="I4" s="6" t="str">
        <x:v>Growth / Spread</x:v>
      </x:c>
      <x:c r="J4" s="6" t="str">
        <x:v>Difficulty</x:v>
      </x:c>
      <x:c r="K4" s="6" t="str">
        <x:v>Best Form</x:v>
      </x:c>
      <x:c r="L4" s="6" t="str">
        <x:v>Install / Sow Window</x:v>
      </x:c>
      <x:c r="M4" s="6" t="str">
        <x:v>Edible Use</x:v>
      </x:c>
      <x:c r="N4" s="6" t="str">
        <x:v>Safety / Preparation</x:v>
      </x:c>
      <x:c r="O4" s="6" t="str">
        <x:v>Native Companions</x:v>
      </x:c>
      <x:c r="P4" s="6" t="str">
        <x:v>Near Vegetable Beds</x:v>
      </x:c>
      <x:c r="Q4" s="6" t="str">
        <x:v>Design Notes</x:v>
      </x:c>
    </x:row>
    <x:row r="5">
      <x:c r="A5" s="13" t="str">
        <x:v>American Wild Mint</x:v>
      </x:c>
      <x:c r="B5" s="13" t="str">
        <x:v>Mentha arvensis</x:v>
      </x:c>
      <x:c r="C5" s="13" t="str">
        <x:v>Native mint for moist soil</x:v>
      </x:c>
      <x:c r="D5" s="13" t="str">
        <x:v>Full sun–part shade</x:v>
      </x:c>
      <x:c r="E5" s="13" t="str">
        <x:v>Moist</x:v>
      </x:c>
      <x:c r="F5" s="13" t="str">
        <x:v>1–2 ft</x:v>
      </x:c>
      <x:c r="G5" s="13" t="str">
        <x:v>12–18 in</x:v>
      </x:c>
      <x:c r="H5" s="13" t="str">
        <x:v>Flowers Jul–Sep; leaves in season</x:v>
      </x:c>
      <x:c r="I5" s="13" t="str">
        <x:v>Strong rhizomes</x:v>
      </x:c>
      <x:c r="J5" s="13" t="str">
        <x:v>Easy</x:v>
      </x:c>
      <x:c r="K5" s="13" t="str">
        <x:v>Plug or division for reliable residential establishment; seed for larger restoration areas.</x:v>
      </x:c>
      <x:c r="L5" s="13" t="str">
        <x:v>Apr–May; late Aug–Sep, finishing about six weeks before the first frost.</x:v>
      </x:c>
      <x:c r="M5" s="13" t="str">
        <x:v>Leaves for tea and seasoning</x:v>
      </x:c>
      <x:c r="N5" s="13" t="str">
        <x:v>Contain aggressively spreading roots</x:v>
      </x:c>
      <x:c r="O5" s="13" t="str">
        <x:v>Duck Potato, Blue Flag Iris, Tussock Sedge, Cardinal Flower</x:v>
      </x:c>
      <x:c r="P5" s="13" t="str">
        <x:v>Use downslope or in a controlled wet bed; keep ordinary vegetables in drained soil.</x:v>
      </x:c>
      <x:c r="Q5" s="13" t="str">
        <x:v>Use in a pot sunk into moist soil or a dedicated wet strip.</x:v>
      </x:c>
    </x:row>
    <x:row r="6">
      <x:c r="A6" s="13" t="str">
        <x:v>Anise Hyssop</x:v>
      </x:c>
      <x:c r="B6" s="13" t="str">
        <x:v>Agastache foeniculum</x:v>
      </x:c>
      <x:c r="C6" s="13" t="str">
        <x:v>Anise-scented tea herb and long-blooming flower</x:v>
      </x:c>
      <x:c r="D6" s="13" t="str">
        <x:v>Full sun–part shade</x:v>
      </x:c>
      <x:c r="E6" s="13" t="str">
        <x:v>Dry–medium</x:v>
      </x:c>
      <x:c r="F6" s="13" t="str">
        <x:v>2–4 ft</x:v>
      </x:c>
      <x:c r="G6" s="13" t="str">
        <x:v>18–30 in</x:v>
      </x:c>
      <x:c r="H6" s="13" t="str">
        <x:v>Flowers Jun–Sep</x:v>
      </x:c>
      <x:c r="I6" s="13" t="str">
        <x:v>Clumping; self-seeds</x:v>
      </x:c>
      <x:c r="J6" s="13" t="str">
        <x:v>Easy</x:v>
      </x:c>
      <x:c r="K6" s="13" t="str">
        <x:v>Plug or division for reliable residential establishment; seed for larger restoration areas.</x:v>
      </x:c>
      <x:c r="L6" s="13" t="str">
        <x:v>Apr–May; late Aug–Sep, finishing about six weeks before the first frost.</x:v>
      </x:c>
      <x:c r="M6" s="13" t="str">
        <x:v>Leaves and flowers for tea</x:v>
      </x:c>
      <x:c r="N6" s="13" t="str">
        <x:v>Use garden-grown material; may self-seed</x:v>
      </x:c>
      <x:c r="O6" s="13" t="str">
        <x:v>Wild Bergamot, Virginia Mountain Mint, Nodding Onion, Golden Alexanders</x:v>
      </x:c>
      <x:c r="P6" s="13" t="str">
        <x:v>Good border near tomatoes, peppers, squash, cucumbers, beans, and herbs; attracts pollinators and beneficial insects.</x:v>
      </x:c>
      <x:c r="Q6" s="13" t="str">
        <x:v>Short-lived perennial; retain some seedlings.</x:v>
      </x:c>
    </x:row>
    <x:row r="7">
      <x:c r="A7" s="13" t="str">
        <x:v>Aniseroot</x:v>
      </x:c>
      <x:c r="B7" s="13" t="str">
        <x:v>Osmorhiza longistylis</x:v>
      </x:c>
      <x:c r="C7" s="13" t="str">
        <x:v>Anise-scented woodland herb</x:v>
      </x:c>
      <x:c r="D7" s="13" t="str">
        <x:v>Part shade–shade</x:v>
      </x:c>
      <x:c r="E7" s="13" t="str">
        <x:v>Medium</x:v>
      </x:c>
      <x:c r="F7" s="13" t="str">
        <x:v>1–2 ft</x:v>
      </x:c>
      <x:c r="G7" s="13" t="str">
        <x:v>12–18 in</x:v>
      </x:c>
      <x:c r="H7" s="13" t="str">
        <x:v>Flowers Apr–Jun; roots/leaves aromatic</x:v>
      </x:c>
      <x:c r="I7" s="13" t="str">
        <x:v>Clumping / self-seeding</x:v>
      </x:c>
      <x:c r="J7" s="13" t="str">
        <x:v>Moderate</x:v>
      </x:c>
      <x:c r="K7" s="13" t="str">
        <x:v>Plug or division for reliable residential establishment; seed for larger restoration areas.</x:v>
      </x:c>
      <x:c r="L7" s="13" t="str">
        <x:v>Apr–May; late Aug–Sep, finishing about six weeks before the first frost.</x:v>
      </x:c>
      <x:c r="M7" s="13" t="str">
        <x:v>Leaves and roots have anise flavor</x:v>
      </x:c>
      <x:c r="N7" s="13" t="str">
        <x:v>Positive identification is essential; Apiaceae has dangerous look-alikes</x:v>
      </x:c>
      <x:c r="O7" s="13" t="str">
        <x:v>Red Columbine, Spotted Crane's Bill, Virginia Bluebells, Wild Ginger</x:v>
      </x:c>
      <x:c r="P7" s="13" t="str">
        <x:v>Use under fruiting shrubs and trees; not suitable for hot vegetable beds.</x:v>
      </x:c>
      <x:c r="Q7" s="13" t="str">
        <x:v>Use as a specialty woodland herb, not a beginner edible.</x:v>
      </x:c>
    </x:row>
    <x:row r="8">
      <x:c r="A8" s="13" t="str">
        <x:v>Golden Alexanders</x:v>
      </x:c>
      <x:c r="B8" s="13" t="str">
        <x:v>Zizia aurea</x:v>
      </x:c>
      <x:c r="C8" s="13" t="str">
        <x:v>Early beneficial-insect flower</x:v>
      </x:c>
      <x:c r="D8" s="13" t="str">
        <x:v>Full sun–part shade</x:v>
      </x:c>
      <x:c r="E8" s="13" t="str">
        <x:v>Medium–moist</x:v>
      </x:c>
      <x:c r="F8" s="13" t="str">
        <x:v>2–4 ft</x:v>
      </x:c>
      <x:c r="G8" s="13" t="str">
        <x:v>18–30 in</x:v>
      </x:c>
      <x:c r="H8" s="13" t="str">
        <x:v>Flowers Apr–Jun</x:v>
      </x:c>
      <x:c r="I8" s="13" t="str">
        <x:v>Clumping / self-seeding</x:v>
      </x:c>
      <x:c r="J8" s="13" t="str">
        <x:v>Easy</x:v>
      </x:c>
      <x:c r="K8" s="13" t="str">
        <x:v>Plug or division for reliable residential establishment; seed for larger restoration areas.</x:v>
      </x:c>
      <x:c r="L8" s="13" t="str">
        <x:v>Apr–May; late Aug–Sep, finishing about six weeks before the first frost.</x:v>
      </x:c>
      <x:c r="M8" s="13" t="str"/>
      <x:c r="N8" s="13" t="str"/>
      <x:c r="O8" s="13" t="str">
        <x:v>Wild Bergamot, Virginia Mountain Mint, Nodding Onion, Foxglove Beardtongue</x:v>
      </x:c>
      <x:c r="P8" s="13" t="str">
        <x:v>Good border near tomatoes, peppers, squash, cucumbers, beans, and herbs; attracts pollinators and beneficial insects.</x:v>
      </x:c>
      <x:c r="Q8" s="13" t="str">
        <x:v>Leave some stems and seedheads through winter; divide or thin only when needed.</x:v>
      </x:c>
    </x:row>
    <x:row r="9">
      <x:c r="A9" s="13" t="str">
        <x:v>Meadow Garlic</x:v>
      </x:c>
      <x:c r="B9" s="13" t="str">
        <x:v>Allium canadense</x:v>
      </x:c>
      <x:c r="C9" s="13" t="str">
        <x:v>Edible native allium and pollinator plant</x:v>
      </x:c>
      <x:c r="D9" s="13" t="str">
        <x:v>Full sun–part shade</x:v>
      </x:c>
      <x:c r="E9" s="13" t="str">
        <x:v>Dry–medium</x:v>
      </x:c>
      <x:c r="F9" s="13" t="str">
        <x:v>1–2 ft</x:v>
      </x:c>
      <x:c r="G9" s="13" t="str">
        <x:v>12–18 in</x:v>
      </x:c>
      <x:c r="H9" s="13" t="str">
        <x:v>Flowers May–Jun; leaves/bulbs spring–fall</x:v>
      </x:c>
      <x:c r="I9" s="13" t="str">
        <x:v>Moderate self-seeding</x:v>
      </x:c>
      <x:c r="J9" s="13" t="str">
        <x:v>Easy</x:v>
      </x:c>
      <x:c r="K9" s="13" t="str">
        <x:v>Plug or division for reliable residential establishment; seed for larger restoration areas.</x:v>
      </x:c>
      <x:c r="L9" s="13" t="str">
        <x:v>Apr–May; late Aug–Sep, finishing about six weeks before the first frost.</x:v>
      </x:c>
      <x:c r="M9" s="13" t="str">
        <x:v>Leaves and bulbs used like mild garlic/onion</x:v>
      </x:c>
      <x:c r="N9" s="13" t="str">
        <x:v>Confirm ID; use clean garden-grown material</x:v>
      </x:c>
      <x:c r="O9" s="13" t="str">
        <x:v>Wild Bergamot, Virginia Mountain Mint, Nodding Onion, Golden Alexanders</x:v>
      </x:c>
      <x:c r="P9" s="13" t="str">
        <x:v>Good border near tomatoes, peppers, squash, cucumbers, beans, and herbs; attracts pollinators and beneficial insects.</x:v>
      </x:c>
      <x:c r="Q9" s="13" t="str">
        <x:v>Can seed into paths; deadhead where spread is unwanted.</x:v>
      </x:c>
    </x:row>
    <x:row r="10">
      <x:c r="A10" s="13" t="str">
        <x:v>New Jersey Tea</x:v>
      </x:c>
      <x:c r="B10" s="13" t="str">
        <x:v>Ceanothus americanus</x:v>
      </x:c>
      <x:c r="C10" s="13" t="str">
        <x:v>Compact dry-site shrub and tea-history plant</x:v>
      </x:c>
      <x:c r="D10" s="13" t="str">
        <x:v>Full sun–part shade</x:v>
      </x:c>
      <x:c r="E10" s="13" t="str">
        <x:v>Dry–medium</x:v>
      </x:c>
      <x:c r="F10" s="13" t="str">
        <x:v>3–6 ft</x:v>
      </x:c>
      <x:c r="G10" s="13" t="str">
        <x:v>3–6 ft</x:v>
      </x:c>
      <x:c r="H10" s="13" t="str">
        <x:v>Flowers Jun–Jul</x:v>
      </x:c>
      <x:c r="I10" s="13" t="str">
        <x:v>Slow suckering</x:v>
      </x:c>
      <x:c r="J10" s="13" t="str">
        <x:v>Moderate</x:v>
      </x:c>
      <x:c r="K10" s="13" t="str">
        <x:v>Container or balled-and-burlapped; bare-root in early spring.</x:v>
      </x:c>
      <x:c r="L10" s="13" t="str">
        <x:v>Early Apr–May after soil thaws and drains; Sep–mid Oct for container/B&amp;B. Bare-root: early spring.</x:v>
      </x:c>
      <x:c r="M10" s="13" t="str">
        <x:v>Dried leaves have historical tea use</x:v>
      </x:c>
      <x:c r="N10" s="13" t="str">
        <x:v>Do not treat historical use as medical advice</x:v>
      </x:c>
      <x:c r="O10" s="13" t="str">
        <x:v>Ninebark, Fragrant Sumac, Shrubby St. John's Wort, Little Bluestem</x:v>
      </x:c>
      <x:c r="P10" s="13" t="str">
        <x:v>Use as a windbreak or edge; leave enough clearance for mature width.</x:v>
      </x:c>
      <x:c r="Q10" s="13" t="str">
        <x:v>Deep-rooted; difficult to move once established.</x:v>
      </x:c>
    </x:row>
    <x:row r="11">
      <x:c r="A11" s="13" t="str">
        <x:v>Nodding Onion</x:v>
      </x:c>
      <x:c r="B11" s="13" t="str">
        <x:v>Allium cernuum</x:v>
      </x:c>
      <x:c r="C11" s="13" t="str">
        <x:v>Edible ornamental onion</x:v>
      </x:c>
      <x:c r="D11" s="13" t="str">
        <x:v>Full sun–part shade</x:v>
      </x:c>
      <x:c r="E11" s="13" t="str">
        <x:v>Dry–medium</x:v>
      </x:c>
      <x:c r="F11" s="13" t="str">
        <x:v>1–2 ft</x:v>
      </x:c>
      <x:c r="G11" s="13" t="str">
        <x:v>12–18 in</x:v>
      </x:c>
      <x:c r="H11" s="13" t="str">
        <x:v>Flowers Jul–Aug; leaves/bulbs in season</x:v>
      </x:c>
      <x:c r="I11" s="13" t="str">
        <x:v>Clumping</x:v>
      </x:c>
      <x:c r="J11" s="13" t="str">
        <x:v>Easy</x:v>
      </x:c>
      <x:c r="K11" s="13" t="str">
        <x:v>Plug or division for reliable residential establishment; seed for larger restoration areas.</x:v>
      </x:c>
      <x:c r="L11" s="13" t="str">
        <x:v>Apr–May; late Aug–Sep, finishing about six weeks before the first frost.</x:v>
      </x:c>
      <x:c r="M11" s="13" t="str">
        <x:v>Leaves, flowers, and bulbs</x:v>
      </x:c>
      <x:c r="N11" s="13" t="str">
        <x:v>Confirm ID; avoid chemically treated plants</x:v>
      </x:c>
      <x:c r="O11" s="13" t="str">
        <x:v>Wild Bergamot, Virginia Mountain Mint, Golden Alexanders, Foxglove Beardtongue</x:v>
      </x:c>
      <x:c r="P11" s="13" t="str">
        <x:v>Good border near tomatoes, peppers, squash, cucumbers, beans, and herbs; attracts pollinators and beneficial insects.</x:v>
      </x:c>
      <x:c r="Q11" s="13" t="str">
        <x:v>Excellent low border near vegetable beds.</x:v>
      </x:c>
    </x:row>
    <x:row r="12">
      <x:c r="A12" s="13" t="str">
        <x:v>Purple Giant Hyssop</x:v>
      </x:c>
      <x:c r="B12" s="13" t="str">
        <x:v>Agastache scrophulariaefolia</x:v>
      </x:c>
      <x:c r="C12" s="13" t="str">
        <x:v>Tall aromatic pollinator plant</x:v>
      </x:c>
      <x:c r="D12" s="13" t="str">
        <x:v>Full sun–part shade</x:v>
      </x:c>
      <x:c r="E12" s="13" t="str">
        <x:v>Medium</x:v>
      </x:c>
      <x:c r="F12" s="13" t="str">
        <x:v>4–7 ft</x:v>
      </x:c>
      <x:c r="G12" s="13" t="str">
        <x:v>2–4 ft</x:v>
      </x:c>
      <x:c r="H12" s="13" t="str">
        <x:v>Flowers Jul–Sep</x:v>
      </x:c>
      <x:c r="I12" s="13" t="str">
        <x:v>Clumping; self-seeds</x:v>
      </x:c>
      <x:c r="J12" s="13" t="str">
        <x:v>Moderate</x:v>
      </x:c>
      <x:c r="K12" s="13" t="str">
        <x:v>Plug or division for reliable residential establishment; seed for larger restoration areas.</x:v>
      </x:c>
      <x:c r="L12" s="13" t="str">
        <x:v>Apr–May; late Aug–Sep, finishing about six weeks before the first frost.</x:v>
      </x:c>
      <x:c r="M12" s="13" t="str">
        <x:v>Leaves for tea</x:v>
      </x:c>
      <x:c r="N12" s="13" t="str">
        <x:v>Use only positively identified material</x:v>
      </x:c>
      <x:c r="O12" s="13" t="str">
        <x:v>Purple Coneflower, Wild Bergamot, Foxglove Beardtongue, Little Bluestem</x:v>
      </x:c>
      <x:c r="P12" s="13" t="str">
        <x:v>Use as a 2–4 ft pollinator strip beside vegetable beds.</x:v>
      </x:c>
      <x:c r="Q12" s="13" t="str">
        <x:v>Use toward the back of a border.</x:v>
      </x:c>
    </x:row>
    <x:row r="13">
      <x:c r="A13" s="13" t="str">
        <x:v>Ramps</x:v>
      </x:c>
      <x:c r="B13" s="13" t="str">
        <x:v>Allium tricoccum</x:v>
      </x:c>
      <x:c r="C13" s="13" t="str">
        <x:v>Slow woodland edible</x:v>
      </x:c>
      <x:c r="D13" s="13" t="str">
        <x:v>Part shade–shade</x:v>
      </x:c>
      <x:c r="E13" s="13" t="str">
        <x:v>Medium–moist</x:v>
      </x:c>
      <x:c r="F13" s="13" t="str">
        <x:v>1–2 ft</x:v>
      </x:c>
      <x:c r="G13" s="13" t="str">
        <x:v>12–18 in</x:v>
      </x:c>
      <x:c r="H13" s="13" t="str">
        <x:v>Leaves Mar–May; bulbs later</x:v>
      </x:c>
      <x:c r="I13" s="13" t="str">
        <x:v>Slow colony</x:v>
      </x:c>
      <x:c r="J13" s="13" t="str">
        <x:v>Advanced</x:v>
      </x:c>
      <x:c r="K13" s="13" t="str">
        <x:v>Bulbs, bare-root divisions, or nursery plants</x:v>
      </x:c>
      <x:c r="L13" s="13" t="str">
        <x:v>Sep–Oct or early Apr while dormant</x:v>
      </x:c>
      <x:c r="M13" s="13" t="str">
        <x:v>Leaves and bulbs</x:v>
      </x:c>
      <x:c r="N13" s="13" t="str">
        <x:v>Harvest lightly only after a well-established colony; confirm ID</x:v>
      </x:c>
      <x:c r="O13" s="13" t="str">
        <x:v>Common Pawpaw, Spicebush, Wild Ginger, Pennsylvania Sedge</x:v>
      </x:c>
      <x:c r="P13" s="13" t="str">
        <x:v>Use beneath deciduous canopy, not inside a full-sun vegetable bed.</x:v>
      </x:c>
      <x:c r="Q13" s="13" t="str">
        <x:v>Best planted as nursery-grown bulbs/plants in fall or early spring.</x:v>
      </x:c>
    </x:row>
    <x:row r="14">
      <x:c r="A14" s="13" t="str">
        <x:v>Slender Mountain Mint</x:v>
      </x:c>
      <x:c r="B14" s="13" t="str">
        <x:v>Pycnanthemum tenuifolium</x:v>
      </x:c>
      <x:c r="C14" s="13" t="str">
        <x:v>Fine-textured tea herb and pollinator plant</x:v>
      </x:c>
      <x:c r="D14" s="13" t="str">
        <x:v>Full sun</x:v>
      </x:c>
      <x:c r="E14" s="13" t="str">
        <x:v>Dry–medium</x:v>
      </x:c>
      <x:c r="F14" s="13" t="str">
        <x:v>2–4 ft</x:v>
      </x:c>
      <x:c r="G14" s="13" t="str">
        <x:v>18–30 in</x:v>
      </x:c>
      <x:c r="H14" s="13" t="str">
        <x:v>Flowers Jul–Sep</x:v>
      </x:c>
      <x:c r="I14" s="13" t="str">
        <x:v>Moderate rhizomes</x:v>
      </x:c>
      <x:c r="J14" s="13" t="str">
        <x:v>Easy</x:v>
      </x:c>
      <x:c r="K14" s="13" t="str">
        <x:v>Plug or division for reliable residential establishment; seed for larger restoration areas.</x:v>
      </x:c>
      <x:c r="L14" s="13" t="str">
        <x:v>Apr–May; late Aug–Sep, finishing about six weeks before the first frost.</x:v>
      </x:c>
      <x:c r="M14" s="13" t="str">
        <x:v>Leaves for tea or seasoning</x:v>
      </x:c>
      <x:c r="N14" s="13" t="str">
        <x:v>Contain if necessary</x:v>
      </x:c>
      <x:c r="O14" s="13" t="str">
        <x:v>Butterfly Weed, Purple Prairie Clover, Prairie Dropseed, Little Bluestem</x:v>
      </x:c>
      <x:c r="P14" s="13" t="str">
        <x:v>Good low-water border near herbs, onions, and raised beds; keep tall plants from shading crops.</x:v>
      </x:c>
      <x:c r="Q14" s="13" t="str">
        <x:v>More restrained in dry lean soil.</x:v>
      </x:c>
    </x:row>
    <x:row r="15">
      <x:c r="A15" s="13" t="str">
        <x:v>Spicebush</x:v>
      </x:c>
      <x:c r="B15" s="13" t="str">
        <x:v>Lindera benzoin</x:v>
      </x:c>
      <x:c r="C15" s="13" t="str">
        <x:v>Aromatic woodland shrub and swallowtail host</x:v>
      </x:c>
      <x:c r="D15" s="13" t="str">
        <x:v>Part shade–shade</x:v>
      </x:c>
      <x:c r="E15" s="13" t="str">
        <x:v>Medium–moist</x:v>
      </x:c>
      <x:c r="F15" s="13" t="str">
        <x:v>6–10 ft</x:v>
      </x:c>
      <x:c r="G15" s="13" t="str">
        <x:v>6–10 ft</x:v>
      </x:c>
      <x:c r="H15" s="13" t="str">
        <x:v>Flowers Mar–Apr; red fruit Sep</x:v>
      </x:c>
      <x:c r="I15" s="13" t="str">
        <x:v>Upright shrub</x:v>
      </x:c>
      <x:c r="J15" s="13" t="str">
        <x:v>Easy</x:v>
      </x:c>
      <x:c r="K15" s="13" t="str">
        <x:v>Container or balled-and-burlapped; bare-root in early spring.</x:v>
      </x:c>
      <x:c r="L15" s="13" t="str">
        <x:v>Early Apr–May after soil thaws and drains; Sep–mid Oct for container/B&amp;B. Bare-root: early spring.</x:v>
      </x:c>
      <x:c r="M15" s="13" t="str">
        <x:v>Leaves/twigs used as spicebush tea; berries used as spice</x:v>
      </x:c>
      <x:c r="N15" s="13" t="str">
        <x:v>Use only positively identified, clean material</x:v>
      </x:c>
      <x:c r="O15" s="13" t="str">
        <x:v>Common Pawpaw, Ramps, Wild Ginger, Pennsylvania Sedge</x:v>
      </x:c>
      <x:c r="P15" s="13" t="str">
        <x:v>Use beneath deciduous canopy, not inside a full-sun vegetable bed.</x:v>
      </x:c>
      <x:c r="Q15" s="13" t="str">
        <x:v>At least one male and one female plant are needed for fruit.</x:v>
      </x:c>
    </x:row>
    <x:row r="16">
      <x:c r="A16" s="13" t="str">
        <x:v>Spotted Bee Balm</x:v>
      </x:c>
      <x:c r="B16" s="13" t="str">
        <x:v>Monarda punctata</x:v>
      </x:c>
      <x:c r="C16" s="13" t="str">
        <x:v>Aromatic tea herb for dry soil</x:v>
      </x:c>
      <x:c r="D16" s="13" t="str">
        <x:v>Full sun</x:v>
      </x:c>
      <x:c r="E16" s="13" t="str">
        <x:v>Dry</x:v>
      </x:c>
      <x:c r="F16" s="13" t="str">
        <x:v>2–4 ft</x:v>
      </x:c>
      <x:c r="G16" s="13" t="str">
        <x:v>18–30 in</x:v>
      </x:c>
      <x:c r="H16" s="13" t="str">
        <x:v>Flowers Jul–Sep</x:v>
      </x:c>
      <x:c r="I16" s="13" t="str">
        <x:v>Short-lived; self-seeds</x:v>
      </x:c>
      <x:c r="J16" s="13" t="str">
        <x:v>Easy</x:v>
      </x:c>
      <x:c r="K16" s="13" t="str">
        <x:v>Plug or division for reliable residential establishment; seed for larger restoration areas.</x:v>
      </x:c>
      <x:c r="L16" s="13" t="str">
        <x:v>Apr–May; late Aug–Sep, finishing about six weeks before the first frost.</x:v>
      </x:c>
      <x:c r="M16" s="13" t="str">
        <x:v>Leaves and flowers used sparingly for tea</x:v>
      </x:c>
      <x:c r="N16" s="13" t="str">
        <x:v>Use only positively identified plants</x:v>
      </x:c>
      <x:c r="O16" s="13" t="str">
        <x:v>Butterfly Weed, Purple Prairie Clover, Prairie Dropseed, Little Bluestem</x:v>
      </x:c>
      <x:c r="P16" s="13" t="str">
        <x:v>Good low-water border near herbs, onions, and raised beds; keep tall plants from shading crops.</x:v>
      </x:c>
      <x:c r="Q16" s="13" t="str">
        <x:v>Needs open soil to reseed; excellent for hot dry edges.</x:v>
      </x:c>
    </x:row>
    <x:row r="17">
      <x:c r="A17" s="13" t="str">
        <x:v>Virginia Mountain Mint</x:v>
      </x:c>
      <x:c r="B17" s="13" t="str">
        <x:v>Pycnanthemum virginianum</x:v>
      </x:c>
      <x:c r="C17" s="13" t="str">
        <x:v>Tea herb; exceptional beneficial-insect plant</x:v>
      </x:c>
      <x:c r="D17" s="13" t="str">
        <x:v>Full sun–part shade</x:v>
      </x:c>
      <x:c r="E17" s="13" t="str">
        <x:v>Medium–moist</x:v>
      </x:c>
      <x:c r="F17" s="13" t="str">
        <x:v>2–4 ft</x:v>
      </x:c>
      <x:c r="G17" s="13" t="str">
        <x:v>18–30 in</x:v>
      </x:c>
      <x:c r="H17" s="13" t="str">
        <x:v>Flowers Jul–Sep; leaves in season</x:v>
      </x:c>
      <x:c r="I17" s="13" t="str">
        <x:v>Strong rhizomes</x:v>
      </x:c>
      <x:c r="J17" s="13" t="str">
        <x:v>Easy</x:v>
      </x:c>
      <x:c r="K17" s="13" t="str">
        <x:v>Plug or division for reliable residential establishment; seed for larger restoration areas.</x:v>
      </x:c>
      <x:c r="L17" s="13" t="str">
        <x:v>Apr–May; late Aug–Sep, finishing about six weeks before the first frost.</x:v>
      </x:c>
      <x:c r="M17" s="13" t="str">
        <x:v>Minty leaves for tea or seasoning</x:v>
      </x:c>
      <x:c r="N17" s="13" t="str">
        <x:v>Contain spread; positively identify</x:v>
      </x:c>
      <x:c r="O17" s="13" t="str">
        <x:v>Wild Bergamot, Nodding Onion, Golden Alexanders, Foxglove Beardtongue</x:v>
      </x:c>
      <x:c r="P17" s="13" t="str">
        <x:v>Good border near tomatoes, peppers, squash, cucumbers, beans, and herbs; attracts pollinators and beneficial insects.</x:v>
      </x:c>
      <x:c r="Q17" s="13" t="str">
        <x:v>Use as a managed strip, not in a small mixed clump.</x:v>
      </x:c>
    </x:row>
    <x:row r="18">
      <x:c r="A18" s="13" t="str">
        <x:v>Wild Bergamot</x:v>
      </x:c>
      <x:c r="B18" s="13" t="str">
        <x:v>Monarda fistulosa</x:v>
      </x:c>
      <x:c r="C18" s="13" t="str">
        <x:v>Tea herb and high-value pollinator flower</x:v>
      </x:c>
      <x:c r="D18" s="13" t="str">
        <x:v>Full sun–part shade</x:v>
      </x:c>
      <x:c r="E18" s="13" t="str">
        <x:v>Dry–medium</x:v>
      </x:c>
      <x:c r="F18" s="13" t="str">
        <x:v>2–4 ft</x:v>
      </x:c>
      <x:c r="G18" s="13" t="str">
        <x:v>18–30 in</x:v>
      </x:c>
      <x:c r="H18" s="13" t="str">
        <x:v>Flowers Jul–Sep; leaves before bloom</x:v>
      </x:c>
      <x:c r="I18" s="13" t="str">
        <x:v>Moderate rhizomes</x:v>
      </x:c>
      <x:c r="J18" s="13" t="str">
        <x:v>Easy</x:v>
      </x:c>
      <x:c r="K18" s="13" t="str">
        <x:v>Plug or division for reliable residential establishment; seed for larger restoration areas.</x:v>
      </x:c>
      <x:c r="L18" s="13" t="str">
        <x:v>Apr–May; late Aug–Sep, finishing about six weeks before the first frost.</x:v>
      </x:c>
      <x:c r="M18" s="13" t="str">
        <x:v>Leaves and flowers for tea or seasoning</x:v>
      </x:c>
      <x:c r="N18" s="13" t="str">
        <x:v>Use clean, positively identified material</x:v>
      </x:c>
      <x:c r="O18" s="13" t="str">
        <x:v>Virginia Mountain Mint, Nodding Onion, Golden Alexanders, Foxglove Beardtongue</x:v>
      </x:c>
      <x:c r="P18" s="13" t="str">
        <x:v>Good border near tomatoes, peppers, squash, cucumbers, beans, and herbs; attracts pollinators and beneficial insects.</x:v>
      </x:c>
      <x:c r="Q18" s="13" t="str">
        <x:v>Thin every few years for airflow.</x:v>
      </x:c>
    </x:row>
  </x:sheetData>
  <x:mergeCells>
    <x:mergeCell ref="A1:Q2"/>
  </x:mergeCells>
  <x:pageMargins left="0.7" right="0.7" top="0.75" bottom="0.75" header="0.3" footer="0.3"/>
  <x:tableParts count="1">
    <x:tablePart xmlns:r="http://schemas.openxmlformats.org/officeDocument/2006/relationships" r:id="R22f2fb9290194632"/>
  </x:tableParts>
</x:worksheet>
</file>

<file path=xl/worksheets/sheet6.xml><?xml version="1.0" encoding="utf-8"?>
<x:worksheet xmlns:x="http://schemas.openxmlformats.org/spreadsheetml/2006/main">
  <x:sheetFormatPr defaultRowHeight="15"/>
  <x:cols>
    <x:col min="1" max="1" width="25" hidden="0" customWidth="1"/>
    <x:col min="2" max="2" width="29" hidden="0" customWidth="1"/>
    <x:col min="3" max="3" width="36" hidden="0" customWidth="1"/>
    <x:col min="4" max="4" width="19" hidden="0" customWidth="1"/>
    <x:col min="5" max="5" width="19" hidden="0" customWidth="1"/>
    <x:col min="6" max="6" width="16" hidden="0" customWidth="1"/>
    <x:col min="7" max="7" width="16" hidden="0" customWidth="1"/>
    <x:col min="8" max="8" width="27" hidden="0" customWidth="1"/>
    <x:col min="9" max="9" width="24" hidden="0" customWidth="1"/>
    <x:col min="10" max="10" width="12" hidden="0" customWidth="1"/>
    <x:col min="11" max="11" width="28" hidden="0" customWidth="1"/>
    <x:col min="12" max="12" width="38" hidden="0" customWidth="1"/>
    <x:col min="13" max="13" width="30" hidden="0" customWidth="1"/>
    <x:col min="14" max="14" width="44" hidden="0" customWidth="1"/>
    <x:col min="15" max="15" width="40" hidden="0" customWidth="1"/>
    <x:col min="16" max="16" width="48" hidden="0" customWidth="1"/>
    <x:col min="17" max="17" width="42" hidden="0" customWidth="1"/>
  </x:cols>
  <x:sheetData>
    <x:row r="1" ht="26" customHeight="1">
      <x:c r="A1" s="18" t="str">
        <x:v>Nuts &amp; Mast</x:v>
      </x:c>
      <x:c r="B1" s="18"/>
      <x:c r="C1" s="18"/>
      <x:c r="D1" s="18"/>
      <x:c r="E1" s="18"/>
      <x:c r="F1" s="18"/>
      <x:c r="G1" s="18"/>
      <x:c r="H1" s="18"/>
      <x:c r="I1" s="18"/>
      <x:c r="J1" s="18"/>
      <x:c r="K1" s="18"/>
      <x:c r="L1" s="18"/>
      <x:c r="M1" s="18"/>
      <x:c r="N1" s="18"/>
      <x:c r="O1" s="18"/>
      <x:c r="P1" s="18"/>
      <x:c r="Q1" s="18"/>
    </x:row>
    <x:row r="2" ht="26" customHeight="1">
      <x:c r="A2" s="18"/>
      <x:c r="B2" s="18"/>
      <x:c r="C2" s="18"/>
      <x:c r="D2" s="18"/>
      <x:c r="E2" s="18"/>
      <x:c r="F2" s="18"/>
      <x:c r="G2" s="18"/>
      <x:c r="H2" s="18"/>
      <x:c r="I2" s="18"/>
      <x:c r="J2" s="18"/>
      <x:c r="K2" s="18"/>
      <x:c r="L2" s="18"/>
      <x:c r="M2" s="18"/>
      <x:c r="N2" s="18"/>
      <x:c r="O2" s="18"/>
      <x:c r="P2" s="18"/>
      <x:c r="Q2" s="18"/>
    </x:row>
    <x:row r="4" ht="38" customHeight="1">
      <x:c r="A4" s="6" t="str">
        <x:v>Common Name</x:v>
      </x:c>
      <x:c r="B4" s="6" t="str">
        <x:v>Scientific Name</x:v>
      </x:c>
      <x:c r="C4" s="6" t="str">
        <x:v>Garden Role</x:v>
      </x:c>
      <x:c r="D4" s="6" t="str">
        <x:v>Light</x:v>
      </x:c>
      <x:c r="E4" s="6" t="str">
        <x:v>Moisture</x:v>
      </x:c>
      <x:c r="F4" s="6" t="str">
        <x:v>Typical Size</x:v>
      </x:c>
      <x:c r="G4" s="6" t="str">
        <x:v>Spacing</x:v>
      </x:c>
      <x:c r="H4" s="6" t="str">
        <x:v>Bloom / Harvest</x:v>
      </x:c>
      <x:c r="I4" s="6" t="str">
        <x:v>Growth / Spread</x:v>
      </x:c>
      <x:c r="J4" s="6" t="str">
        <x:v>Difficulty</x:v>
      </x:c>
      <x:c r="K4" s="6" t="str">
        <x:v>Best Form</x:v>
      </x:c>
      <x:c r="L4" s="6" t="str">
        <x:v>Install / Sow Window</x:v>
      </x:c>
      <x:c r="M4" s="6" t="str">
        <x:v>Edible Use</x:v>
      </x:c>
      <x:c r="N4" s="6" t="str">
        <x:v>Safety / Preparation</x:v>
      </x:c>
      <x:c r="O4" s="6" t="str">
        <x:v>Native Companions</x:v>
      </x:c>
      <x:c r="P4" s="6" t="str">
        <x:v>Near Vegetable Beds</x:v>
      </x:c>
      <x:c r="Q4" s="6" t="str">
        <x:v>Design Notes</x:v>
      </x:c>
    </x:row>
    <x:row r="5">
      <x:c r="A5" s="13" t="str">
        <x:v>American Hazelnut</x:v>
      </x:c>
      <x:c r="B5" s="13" t="str">
        <x:v>Corylus americana</x:v>
      </x:c>
      <x:c r="C5" s="13" t="str">
        <x:v>Edible nut hedge and wildlife cover</x:v>
      </x:c>
      <x:c r="D5" s="13" t="str">
        <x:v>Full sun–part shade</x:v>
      </x:c>
      <x:c r="E5" s="13" t="str">
        <x:v>Dry–medium</x:v>
      </x:c>
      <x:c r="F5" s="13" t="str">
        <x:v>6–10 ft</x:v>
      </x:c>
      <x:c r="G5" s="13" t="str">
        <x:v>6–10 ft</x:v>
      </x:c>
      <x:c r="H5" s="13" t="str">
        <x:v>Catkins Mar–Apr; nuts Sep</x:v>
      </x:c>
      <x:c r="I5" s="13" t="str">
        <x:v>Suckering shrub</x:v>
      </x:c>
      <x:c r="J5" s="13" t="str">
        <x:v>Easy</x:v>
      </x:c>
      <x:c r="K5" s="13" t="str">
        <x:v>Container or balled-and-burlapped; bare-root in early spring.</x:v>
      </x:c>
      <x:c r="L5" s="13" t="str">
        <x:v>Early Apr–May after soil thaws and drains; Sep–mid Oct for container/B&amp;B. Bare-root: early spring.</x:v>
      </x:c>
      <x:c r="M5" s="13" t="str">
        <x:v>Ripe hazelnuts</x:v>
      </x:c>
      <x:c r="N5" s="13" t="str">
        <x:v>Protect harvest from wildlife; inspect for spoilage</x:v>
      </x:c>
      <x:c r="O5" s="13" t="str">
        <x:v>Shagbark Hickory, Bur Oak, Pennsylvania Sedge, Spotted Crane's Bill</x:v>
      </x:c>
      <x:c r="P5" s="13" t="str">
        <x:v>Large-space planting only; place away from annual beds and structures.</x:v>
      </x:c>
      <x:c r="Q5" s="13" t="str">
        <x:v>Plant multiple seedlings for better nut set.</x:v>
      </x:c>
    </x:row>
    <x:row r="6">
      <x:c r="A6" s="13" t="str">
        <x:v>Black Walnut</x:v>
      </x:c>
      <x:c r="B6" s="13" t="str">
        <x:v>Juglans nigra</x:v>
      </x:c>
      <x:c r="C6" s="13" t="str">
        <x:v>Large edible-nut and timber tree</x:v>
      </x:c>
      <x:c r="D6" s="13" t="str">
        <x:v>Full sun</x:v>
      </x:c>
      <x:c r="E6" s="13" t="str">
        <x:v>Medium</x:v>
      </x:c>
      <x:c r="F6" s="13" t="str">
        <x:v>50–80+ ft</x:v>
      </x:c>
      <x:c r="G6" s="13" t="str">
        <x:v>35–60 ft</x:v>
      </x:c>
      <x:c r="H6" s="13" t="str">
        <x:v>Nuts Sep–Oct</x:v>
      </x:c>
      <x:c r="I6" s="13" t="str">
        <x:v>Large tree; juglone-producing</x:v>
      </x:c>
      <x:c r="J6" s="13" t="str">
        <x:v>Advanced</x:v>
      </x:c>
      <x:c r="K6" s="13" t="str">
        <x:v>Container or balled-and-burlapped; bare-root in early spring.</x:v>
      </x:c>
      <x:c r="L6" s="13" t="str">
        <x:v>Early Apr–May after soil thaws and drains; Sep–mid Oct for container/B&amp;B. Bare-root: early spring.</x:v>
      </x:c>
      <x:c r="M6" s="13" t="str">
        <x:v>Black walnuts after hull removal and curing</x:v>
      </x:c>
      <x:c r="N6" s="13" t="str">
        <x:v>Hulls stain; some plants are sensitive to juglone; large-space tree</x:v>
      </x:c>
      <x:c r="O6" s="13" t="str">
        <x:v>Pennsylvania Sedge, Wild Ginger, Fragrant Sumac, Wild Bergamot</x:v>
      </x:c>
      <x:c r="P6" s="13" t="str">
        <x:v>Keep tomatoes, peppers, eggplant, potatoes, and sensitive fruit plants outside the walnut root zone.</x:v>
      </x:c>
      <x:c r="Q6" s="13" t="str">
        <x:v>Do not site near a vegetable garden, patio, or driveway.</x:v>
      </x:c>
    </x:row>
    <x:row r="7">
      <x:c r="A7" s="13" t="str">
        <x:v>Bur Oak</x:v>
      </x:c>
      <x:c r="B7" s="13" t="str">
        <x:v>Quercus macrocarpa</x:v>
      </x:c>
      <x:c r="C7" s="13" t="str">
        <x:v>Signature Chicago-region canopy tree and wildlife mast</x:v>
      </x:c>
      <x:c r="D7" s="13" t="str">
        <x:v>Full sun</x:v>
      </x:c>
      <x:c r="E7" s="13" t="str">
        <x:v>Dry–medium</x:v>
      </x:c>
      <x:c r="F7" s="13" t="str">
        <x:v>50–80+ ft</x:v>
      </x:c>
      <x:c r="G7" s="13" t="str">
        <x:v>35–60 ft</x:v>
      </x:c>
      <x:c r="H7" s="13" t="str">
        <x:v>Acorns Sep–Oct</x:v>
      </x:c>
      <x:c r="I7" s="13" t="str">
        <x:v>Massive long-lived tree</x:v>
      </x:c>
      <x:c r="J7" s="13" t="str">
        <x:v>Moderate</x:v>
      </x:c>
      <x:c r="K7" s="13" t="str">
        <x:v>Container or balled-and-burlapped; bare-root in early spring.</x:v>
      </x:c>
      <x:c r="L7" s="13" t="str">
        <x:v>Early Apr–May after soil thaws and drains; Sep–mid Oct for container/B&amp;B. Bare-root: early spring.</x:v>
      </x:c>
      <x:c r="M7" s="13" t="str">
        <x:v>Acorns require correct species ID and repeated leaching before food use</x:v>
      </x:c>
      <x:c r="N7" s="13" t="str">
        <x:v>Large-space tree; food processing is specialized</x:v>
      </x:c>
      <x:c r="O7" s="13" t="str">
        <x:v>American Hazelnut, Shagbark Hickory, Pennsylvania Sedge, Spotted Crane's Bill</x:v>
      </x:c>
      <x:c r="P7" s="13" t="str">
        <x:v>Large-space planting only; place away from annual beds and structures.</x:v>
      </x:c>
      <x:c r="Q7" s="13" t="str">
        <x:v>Excellent ecological tree; place well away from buildings.</x:v>
      </x:c>
    </x:row>
    <x:row r="8">
      <x:c r="A8" s="13" t="str">
        <x:v>Northern Red Oak</x:v>
      </x:c>
      <x:c r="B8" s="13" t="str">
        <x:v>Quercus rubra</x:v>
      </x:c>
      <x:c r="C8" s="13" t="str">
        <x:v>Fast-growing large shade oak</x:v>
      </x:c>
      <x:c r="D8" s="13" t="str">
        <x:v>Full sun</x:v>
      </x:c>
      <x:c r="E8" s="13" t="str">
        <x:v>Dry–medium</x:v>
      </x:c>
      <x:c r="F8" s="13" t="str">
        <x:v>50–80+ ft</x:v>
      </x:c>
      <x:c r="G8" s="13" t="str">
        <x:v>35–60 ft</x:v>
      </x:c>
      <x:c r="H8" s="13" t="str">
        <x:v>Acorns Sep–Oct; fall color</x:v>
      </x:c>
      <x:c r="I8" s="13" t="str">
        <x:v>Large tree</x:v>
      </x:c>
      <x:c r="J8" s="13" t="str">
        <x:v>Easy</x:v>
      </x:c>
      <x:c r="K8" s="13" t="str">
        <x:v>Container or balled-and-burlapped; bare-root in early spring.</x:v>
      </x:c>
      <x:c r="L8" s="13" t="str">
        <x:v>Early Apr–May after soil thaws and drains; Sep–mid Oct for container/B&amp;B. Bare-root: early spring.</x:v>
      </x:c>
      <x:c r="M8" s="13" t="str"/>
      <x:c r="N8" s="13" t="str"/>
      <x:c r="O8" s="13" t="str">
        <x:v>White Oak, Downy Serviceberry, American Hazelnut, Pennsylvania Sedge</x:v>
      </x:c>
      <x:c r="P8" s="13" t="str">
        <x:v>Keep large trees north or west of food beds and outside raised-bed root zones.</x:v>
      </x:c>
      <x:c r="Q8" s="13" t="str">
        <x:v>Confirm overhead and underground clearance before planting; keep large trees north or west of food beds to reduce shade.</x:v>
      </x:c>
    </x:row>
    <x:row r="9">
      <x:c r="A9" s="13" t="str">
        <x:v>Shagbark Hickory</x:v>
      </x:c>
      <x:c r="B9" s="13" t="str">
        <x:v>Carya ovata</x:v>
      </x:c>
      <x:c r="C9" s="13" t="str">
        <x:v>Large edible-nut canopy tree</x:v>
      </x:c>
      <x:c r="D9" s="13" t="str">
        <x:v>Full sun–part shade</x:v>
      </x:c>
      <x:c r="E9" s="13" t="str">
        <x:v>Medium</x:v>
      </x:c>
      <x:c r="F9" s="13" t="str">
        <x:v>50–80+ ft</x:v>
      </x:c>
      <x:c r="G9" s="13" t="str">
        <x:v>35–60 ft</x:v>
      </x:c>
      <x:c r="H9" s="13" t="str">
        <x:v>Nuts Sep–Oct</x:v>
      </x:c>
      <x:c r="I9" s="13" t="str">
        <x:v>Large deep-rooted tree</x:v>
      </x:c>
      <x:c r="J9" s="13" t="str">
        <x:v>Advanced</x:v>
      </x:c>
      <x:c r="K9" s="13" t="str">
        <x:v>Container or balled-and-burlapped; bare-root in early spring.</x:v>
      </x:c>
      <x:c r="L9" s="13" t="str">
        <x:v>Early Apr–May after soil thaws and drains; Sep–mid Oct for container/B&amp;B. Bare-root: early spring.</x:v>
      </x:c>
      <x:c r="M9" s="13" t="str">
        <x:v>Shagbark hickory nuts</x:v>
      </x:c>
      <x:c r="N9" s="13" t="str">
        <x:v>Large-space tree; falling nuts and husks</x:v>
      </x:c>
      <x:c r="O9" s="13" t="str">
        <x:v>American Hazelnut, Bur Oak, Pennsylvania Sedge, Spotted Crane's Bill</x:v>
      </x:c>
      <x:c r="P9" s="13" t="str">
        <x:v>Large-space planting only; place away from annual beds and structures.</x:v>
      </x:c>
      <x:c r="Q9" s="13" t="str">
        <x:v>Slow-growing; plant only where it can remain permanently.</x:v>
      </x:c>
    </x:row>
    <x:row r="10">
      <x:c r="A10" s="13" t="str">
        <x:v>Shellbark Hickory</x:v>
      </x:c>
      <x:c r="B10" s="13" t="str">
        <x:v>Carya laciniosa</x:v>
      </x:c>
      <x:c r="C10" s="13" t="str">
        <x:v>Large edible-nut tree for moist ground</x:v>
      </x:c>
      <x:c r="D10" s="13" t="str">
        <x:v>Full sun</x:v>
      </x:c>
      <x:c r="E10" s="13" t="str">
        <x:v>Medium–moist</x:v>
      </x:c>
      <x:c r="F10" s="13" t="str">
        <x:v>50–80+ ft</x:v>
      </x:c>
      <x:c r="G10" s="13" t="str">
        <x:v>35–60 ft</x:v>
      </x:c>
      <x:c r="H10" s="13" t="str">
        <x:v>Nuts Sep–Oct</x:v>
      </x:c>
      <x:c r="I10" s="13" t="str">
        <x:v>Large tree</x:v>
      </x:c>
      <x:c r="J10" s="13" t="str">
        <x:v>Advanced</x:v>
      </x:c>
      <x:c r="K10" s="13" t="str">
        <x:v>Container or balled-and-burlapped; bare-root in early spring.</x:v>
      </x:c>
      <x:c r="L10" s="13" t="str">
        <x:v>Early Apr–May after soil thaws and drains; Sep–mid Oct for container/B&amp;B. Bare-root: early spring.</x:v>
      </x:c>
      <x:c r="M10" s="13" t="str">
        <x:v>Shellbark hickory nuts</x:v>
      </x:c>
      <x:c r="N10" s="13" t="str">
        <x:v>Large-space tree</x:v>
      </x:c>
      <x:c r="O10" s="13" t="str">
        <x:v>American Hazelnut, Shagbark Hickory, Bur Oak, Pennsylvania Sedge</x:v>
      </x:c>
      <x:c r="P10" s="13" t="str">
        <x:v>Large-space planting only; place away from annual beds and structures.</x:v>
      </x:c>
      <x:c r="Q10" s="13" t="str">
        <x:v>Needs deep soil and considerable room.</x:v>
      </x:c>
    </x:row>
    <x:row r="11">
      <x:c r="A11" s="13" t="str">
        <x:v>Swamp White Oak</x:v>
      </x:c>
      <x:c r="B11" s="13" t="str">
        <x:v>Quercus bicolor</x:v>
      </x:c>
      <x:c r="C11" s="13" t="str">
        <x:v>Adaptable canopy oak for periodic wetness</x:v>
      </x:c>
      <x:c r="D11" s="13" t="str">
        <x:v>Full sun</x:v>
      </x:c>
      <x:c r="E11" s="13" t="str">
        <x:v>Medium–moist</x:v>
      </x:c>
      <x:c r="F11" s="13" t="str">
        <x:v>50–80+ ft</x:v>
      </x:c>
      <x:c r="G11" s="13" t="str">
        <x:v>35–60 ft</x:v>
      </x:c>
      <x:c r="H11" s="13" t="str">
        <x:v>Acorns Sep–Oct</x:v>
      </x:c>
      <x:c r="I11" s="13" t="str">
        <x:v>Large tree</x:v>
      </x:c>
      <x:c r="J11" s="13" t="str">
        <x:v>Easy</x:v>
      </x:c>
      <x:c r="K11" s="13" t="str">
        <x:v>Container or balled-and-burlapped; bare-root in early spring.</x:v>
      </x:c>
      <x:c r="L11" s="13" t="str">
        <x:v>Early Apr–May after soil thaws and drains; Sep–mid Oct for container/B&amp;B. Bare-root: early spring.</x:v>
      </x:c>
      <x:c r="M11" s="13" t="str"/>
      <x:c r="N11" s="13" t="str"/>
      <x:c r="O11" s="13" t="str">
        <x:v>Buttonbush, Winterberry, Red-Osier Dogwood, Tussock Sedge</x:v>
      </x:c>
      <x:c r="P11" s="13" t="str">
        <x:v>Use downslope from food beds to intercept runoff; do not crowd annual crops.</x:v>
      </x:c>
      <x:c r="Q11" s="13" t="str">
        <x:v>Confirm overhead and underground clearance before planting; keep large trees north or west of food beds to reduce shade.</x:v>
      </x:c>
    </x:row>
    <x:row r="12">
      <x:c r="A12" s="13" t="str">
        <x:v>White Oak</x:v>
      </x:c>
      <x:c r="B12" s="13" t="str">
        <x:v>Quercus alba</x:v>
      </x:c>
      <x:c r="C12" s="13" t="str">
        <x:v>Premier large canopy and wildlife tree</x:v>
      </x:c>
      <x:c r="D12" s="13" t="str">
        <x:v>Full sun</x:v>
      </x:c>
      <x:c r="E12" s="13" t="str">
        <x:v>Dry–medium</x:v>
      </x:c>
      <x:c r="F12" s="13" t="str">
        <x:v>50–80+ ft</x:v>
      </x:c>
      <x:c r="G12" s="13" t="str">
        <x:v>35–60 ft</x:v>
      </x:c>
      <x:c r="H12" s="13" t="str">
        <x:v>Acorns Sep–Oct; fall color</x:v>
      </x:c>
      <x:c r="I12" s="13" t="str">
        <x:v>Massive long-lived tree</x:v>
      </x:c>
      <x:c r="J12" s="13" t="str">
        <x:v>Moderate</x:v>
      </x:c>
      <x:c r="K12" s="13" t="str">
        <x:v>Container or balled-and-burlapped; bare-root in early spring.</x:v>
      </x:c>
      <x:c r="L12" s="13" t="str">
        <x:v>Early Apr–May after soil thaws and drains; Sep–mid Oct for container/B&amp;B. Bare-root: early spring.</x:v>
      </x:c>
      <x:c r="M12" s="13" t="str"/>
      <x:c r="N12" s="13" t="str"/>
      <x:c r="O12" s="13" t="str">
        <x:v>Downy Serviceberry, American Hazelnut, Pennsylvania Sedge, Spotted Crane's Bill</x:v>
      </x:c>
      <x:c r="P12" s="13" t="str">
        <x:v>Keep large trees north or west of food beds and outside raised-bed root zones.</x:v>
      </x:c>
      <x:c r="Q12" s="13" t="str">
        <x:v>Confirm overhead and underground clearance before planting; keep large trees north or west of food beds to reduce shade.</x:v>
      </x:c>
    </x:row>
  </x:sheetData>
  <x:mergeCells>
    <x:mergeCell ref="A1:Q2"/>
  </x:mergeCells>
  <x:pageMargins left="0.7" right="0.7" top="0.75" bottom="0.75" header="0.3" footer="0.3"/>
  <x:tableParts count="1">
    <x:tablePart xmlns:r="http://schemas.openxmlformats.org/officeDocument/2006/relationships" r:id="Ra35ef8752c5041ce"/>
  </x:tableParts>
</x:worksheet>
</file>

<file path=xl/worksheets/sheet7.xml><?xml version="1.0" encoding="utf-8"?>
<x:worksheet xmlns:x="http://schemas.openxmlformats.org/spreadsheetml/2006/main">
  <x:sheetFormatPr defaultRowHeight="15"/>
  <x:cols>
    <x:col min="1" max="1" width="25" hidden="0" customWidth="1"/>
    <x:col min="2" max="2" width="29" hidden="0" customWidth="1"/>
    <x:col min="3" max="3" width="36" hidden="0" customWidth="1"/>
    <x:col min="4" max="4" width="19" hidden="0" customWidth="1"/>
    <x:col min="5" max="5" width="19" hidden="0" customWidth="1"/>
    <x:col min="6" max="6" width="16" hidden="0" customWidth="1"/>
    <x:col min="7" max="7" width="16" hidden="0" customWidth="1"/>
    <x:col min="8" max="8" width="27" hidden="0" customWidth="1"/>
    <x:col min="9" max="9" width="24" hidden="0" customWidth="1"/>
    <x:col min="10" max="10" width="12" hidden="0" customWidth="1"/>
    <x:col min="11" max="11" width="28" hidden="0" customWidth="1"/>
    <x:col min="12" max="12" width="38" hidden="0" customWidth="1"/>
    <x:col min="13" max="13" width="30" hidden="0" customWidth="1"/>
    <x:col min="14" max="14" width="44" hidden="0" customWidth="1"/>
    <x:col min="15" max="15" width="40" hidden="0" customWidth="1"/>
    <x:col min="16" max="16" width="48" hidden="0" customWidth="1"/>
    <x:col min="17" max="17" width="42" hidden="0" customWidth="1"/>
  </x:cols>
  <x:sheetData>
    <x:row r="1" ht="26" customHeight="1">
      <x:c r="A1" s="18" t="str">
        <x:v>Flowers</x:v>
      </x:c>
      <x:c r="B1" s="18"/>
      <x:c r="C1" s="18"/>
      <x:c r="D1" s="18"/>
      <x:c r="E1" s="18"/>
      <x:c r="F1" s="18"/>
      <x:c r="G1" s="18"/>
      <x:c r="H1" s="18"/>
      <x:c r="I1" s="18"/>
      <x:c r="J1" s="18"/>
      <x:c r="K1" s="18"/>
      <x:c r="L1" s="18"/>
      <x:c r="M1" s="18"/>
      <x:c r="N1" s="18"/>
      <x:c r="O1" s="18"/>
      <x:c r="P1" s="18"/>
      <x:c r="Q1" s="18"/>
    </x:row>
    <x:row r="2" ht="26" customHeight="1">
      <x:c r="A2" s="18"/>
      <x:c r="B2" s="18"/>
      <x:c r="C2" s="18"/>
      <x:c r="D2" s="18"/>
      <x:c r="E2" s="18"/>
      <x:c r="F2" s="18"/>
      <x:c r="G2" s="18"/>
      <x:c r="H2" s="18"/>
      <x:c r="I2" s="18"/>
      <x:c r="J2" s="18"/>
      <x:c r="K2" s="18"/>
      <x:c r="L2" s="18"/>
      <x:c r="M2" s="18"/>
      <x:c r="N2" s="18"/>
      <x:c r="O2" s="18"/>
      <x:c r="P2" s="18"/>
      <x:c r="Q2" s="18"/>
    </x:row>
    <x:row r="4" ht="38" customHeight="1">
      <x:c r="A4" s="6" t="str">
        <x:v>Common Name</x:v>
      </x:c>
      <x:c r="B4" s="6" t="str">
        <x:v>Scientific Name</x:v>
      </x:c>
      <x:c r="C4" s="6" t="str">
        <x:v>Garden Role</x:v>
      </x:c>
      <x:c r="D4" s="6" t="str">
        <x:v>Light</x:v>
      </x:c>
      <x:c r="E4" s="6" t="str">
        <x:v>Moisture</x:v>
      </x:c>
      <x:c r="F4" s="6" t="str">
        <x:v>Typical Size</x:v>
      </x:c>
      <x:c r="G4" s="6" t="str">
        <x:v>Spacing</x:v>
      </x:c>
      <x:c r="H4" s="6" t="str">
        <x:v>Bloom / Harvest</x:v>
      </x:c>
      <x:c r="I4" s="6" t="str">
        <x:v>Growth / Spread</x:v>
      </x:c>
      <x:c r="J4" s="6" t="str">
        <x:v>Difficulty</x:v>
      </x:c>
      <x:c r="K4" s="6" t="str">
        <x:v>Best Form</x:v>
      </x:c>
      <x:c r="L4" s="6" t="str">
        <x:v>Install / Sow Window</x:v>
      </x:c>
      <x:c r="M4" s="6" t="str">
        <x:v>Edible Use</x:v>
      </x:c>
      <x:c r="N4" s="6" t="str">
        <x:v>Safety / Preparation</x:v>
      </x:c>
      <x:c r="O4" s="6" t="str">
        <x:v>Native Companions</x:v>
      </x:c>
      <x:c r="P4" s="6" t="str">
        <x:v>Near Vegetable Beds</x:v>
      </x:c>
      <x:c r="Q4" s="6" t="str">
        <x:v>Design Notes</x:v>
      </x:c>
    </x:row>
    <x:row r="5">
      <x:c r="A5" s="13" t="str">
        <x:v>Anise Hyssop</x:v>
      </x:c>
      <x:c r="B5" s="13" t="str">
        <x:v>Agastache foeniculum</x:v>
      </x:c>
      <x:c r="C5" s="13" t="str">
        <x:v>Anise-scented tea herb and long-blooming flower</x:v>
      </x:c>
      <x:c r="D5" s="13" t="str">
        <x:v>Full sun–part shade</x:v>
      </x:c>
      <x:c r="E5" s="13" t="str">
        <x:v>Dry–medium</x:v>
      </x:c>
      <x:c r="F5" s="13" t="str">
        <x:v>2–4 ft</x:v>
      </x:c>
      <x:c r="G5" s="13" t="str">
        <x:v>18–30 in</x:v>
      </x:c>
      <x:c r="H5" s="13" t="str">
        <x:v>Flowers Jun–Sep</x:v>
      </x:c>
      <x:c r="I5" s="13" t="str">
        <x:v>Clumping; self-seeds</x:v>
      </x:c>
      <x:c r="J5" s="13" t="str">
        <x:v>Easy</x:v>
      </x:c>
      <x:c r="K5" s="13" t="str">
        <x:v>Plug or division for reliable residential establishment; seed for larger restoration areas.</x:v>
      </x:c>
      <x:c r="L5" s="13" t="str">
        <x:v>Apr–May; late Aug–Sep, finishing about six weeks before the first frost.</x:v>
      </x:c>
      <x:c r="M5" s="13" t="str">
        <x:v>Leaves and flowers for tea</x:v>
      </x:c>
      <x:c r="N5" s="13" t="str">
        <x:v>Use garden-grown material; may self-seed</x:v>
      </x:c>
      <x:c r="O5" s="13" t="str">
        <x:v>Wild Bergamot, Virginia Mountain Mint, Nodding Onion, Golden Alexanders</x:v>
      </x:c>
      <x:c r="P5" s="13" t="str">
        <x:v>Good border near tomatoes, peppers, squash, cucumbers, beans, and herbs; attracts pollinators and beneficial insects.</x:v>
      </x:c>
      <x:c r="Q5" s="13" t="str">
        <x:v>Short-lived perennial; retain some seedlings.</x:v>
      </x:c>
    </x:row>
    <x:row r="6">
      <x:c r="A6" s="13" t="str">
        <x:v>Aromatic Aster</x:v>
      </x:c>
      <x:c r="B6" s="13" t="str">
        <x:v>Symphyotrichum oblongifolium</x:v>
      </x:c>
      <x:c r="C6" s="13" t="str">
        <x:v>Compact aromatic fall aster</x:v>
      </x:c>
      <x:c r="D6" s="13" t="str">
        <x:v>Full sun</x:v>
      </x:c>
      <x:c r="E6" s="13" t="str">
        <x:v>Dry</x:v>
      </x:c>
      <x:c r="F6" s="13" t="str">
        <x:v>2–4 ft</x:v>
      </x:c>
      <x:c r="G6" s="13" t="str">
        <x:v>18–30 in</x:v>
      </x:c>
      <x:c r="H6" s="13" t="str">
        <x:v>Flowers Sep–Oct</x:v>
      </x:c>
      <x:c r="I6" s="13" t="str">
        <x:v>Moderate rhizomes</x:v>
      </x:c>
      <x:c r="J6" s="13" t="str">
        <x:v>Easy</x:v>
      </x:c>
      <x:c r="K6" s="13" t="str">
        <x:v>Plug or division for reliable residential establishment; seed for larger restoration areas.</x:v>
      </x:c>
      <x:c r="L6" s="13" t="str">
        <x:v>Apr–May; late Aug–Sep, finishing about six weeks before the first frost.</x:v>
      </x:c>
      <x:c r="M6" s="13" t="str"/>
      <x:c r="N6" s="13" t="str"/>
      <x:c r="O6" s="13" t="str">
        <x:v>Butterfly Weed, Purple Prairie Clover, Prairie Dropseed, Little Bluestem</x:v>
      </x:c>
      <x:c r="P6" s="13" t="str">
        <x:v>Good low-water border near herbs, onions, and raised beds; keep tall plants from shading crops.</x:v>
      </x:c>
      <x:c r="Q6" s="13" t="str">
        <x:v>Leave some stems and seedheads through winter; divide or thin only when needed.</x:v>
      </x:c>
    </x:row>
    <x:row r="7">
      <x:c r="A7" s="13" t="str">
        <x:v>Black Eyed Susan</x:v>
      </x:c>
      <x:c r="B7" s="13" t="str">
        <x:v>Rudbeckia hirta</x:v>
      </x:c>
      <x:c r="C7" s="13" t="str">
        <x:v>Fast first-year color</x:v>
      </x:c>
      <x:c r="D7" s="13" t="str">
        <x:v>Full sun</x:v>
      </x:c>
      <x:c r="E7" s="13" t="str">
        <x:v>Dry–medium</x:v>
      </x:c>
      <x:c r="F7" s="13" t="str">
        <x:v>2–4 ft</x:v>
      </x:c>
      <x:c r="G7" s="13" t="str">
        <x:v>18–30 in</x:v>
      </x:c>
      <x:c r="H7" s="13" t="str">
        <x:v>Flowers Jun–Sep</x:v>
      </x:c>
      <x:c r="I7" s="13" t="str">
        <x:v>Biennial / short-lived reseeder</x:v>
      </x:c>
      <x:c r="J7" s="13" t="str">
        <x:v>Easy</x:v>
      </x:c>
      <x:c r="K7" s="13" t="str">
        <x:v>Plug or division for reliable residential establishment; seed for larger restoration areas.</x:v>
      </x:c>
      <x:c r="L7" s="13" t="str">
        <x:v>Apr–May; late Aug–Sep, finishing about six weeks before the first frost.</x:v>
      </x:c>
      <x:c r="M7" s="13" t="str"/>
      <x:c r="N7" s="13" t="str"/>
      <x:c r="O7" s="13" t="str">
        <x:v>Purple Coneflower, Wild Bergamot, Foxglove Beardtongue, Little Bluestem</x:v>
      </x:c>
      <x:c r="P7" s="13" t="str">
        <x:v>Use as a 2–4 ft pollinator strip beside vegetable beds.</x:v>
      </x:c>
      <x:c r="Q7" s="13" t="str">
        <x:v>Leave some stems and seedheads through winter; divide or thin only when needed.</x:v>
      </x:c>
    </x:row>
    <x:row r="8">
      <x:c r="A8" s="13" t="str">
        <x:v>Blue Flag Iris</x:v>
      </x:c>
      <x:c r="B8" s="13" t="str">
        <x:v>Iris virginica var. shrevei</x:v>
      </x:c>
      <x:c r="C8" s="13" t="str">
        <x:v>Blue flag for rain garden or pond edge</x:v>
      </x:c>
      <x:c r="D8" s="13" t="str">
        <x:v>Full sun–part shade</x:v>
      </x:c>
      <x:c r="E8" s="13" t="str">
        <x:v>Moist–wet</x:v>
      </x:c>
      <x:c r="F8" s="13" t="str">
        <x:v>2–4 ft</x:v>
      </x:c>
      <x:c r="G8" s="13" t="str">
        <x:v>18–30 in</x:v>
      </x:c>
      <x:c r="H8" s="13" t="str">
        <x:v>Flowers May–Jun</x:v>
      </x:c>
      <x:c r="I8" s="13" t="str">
        <x:v>Moderate rhizomes</x:v>
      </x:c>
      <x:c r="J8" s="13" t="str">
        <x:v>Easy</x:v>
      </x:c>
      <x:c r="K8" s="13" t="str">
        <x:v>Plug or division for reliable residential establishment; seed for larger restoration areas.</x:v>
      </x:c>
      <x:c r="L8" s="13" t="str">
        <x:v>Apr–May; late Aug–Sep, finishing about six weeks before the first frost.</x:v>
      </x:c>
      <x:c r="M8" s="13" t="str"/>
      <x:c r="N8" s="13" t="str"/>
      <x:c r="O8" s="13" t="str">
        <x:v>Swamp Milkweed, Great Blue Lobelia, Fox Sedge, New England Aster</x:v>
      </x:c>
      <x:c r="P8" s="13" t="str">
        <x:v>Use in a rain garden or low strip, not in a standard food bed.</x:v>
      </x:c>
      <x:c r="Q8" s="13" t="str">
        <x:v>Leave some stems and seedheads through winter; divide or thin only when needed.</x:v>
      </x:c>
    </x:row>
    <x:row r="9">
      <x:c r="A9" s="13" t="str">
        <x:v>Blue-Stemmed Goldenrod</x:v>
      </x:c>
      <x:c r="B9" s="13" t="str">
        <x:v>Solidago caesia</x:v>
      </x:c>
      <x:c r="C9" s="13" t="str">
        <x:v>Shade-tolerant graceful goldenrod</x:v>
      </x:c>
      <x:c r="D9" s="13" t="str">
        <x:v>Part shade–shade</x:v>
      </x:c>
      <x:c r="E9" s="13" t="str">
        <x:v>Dry–medium</x:v>
      </x:c>
      <x:c r="F9" s="13" t="str">
        <x:v>2–4 ft</x:v>
      </x:c>
      <x:c r="G9" s="13" t="str">
        <x:v>18–30 in</x:v>
      </x:c>
      <x:c r="H9" s="13" t="str">
        <x:v>Flowers Aug–Oct</x:v>
      </x:c>
      <x:c r="I9" s="13" t="str">
        <x:v>Clumping</x:v>
      </x:c>
      <x:c r="J9" s="13" t="str">
        <x:v>Easy</x:v>
      </x:c>
      <x:c r="K9" s="13" t="str">
        <x:v>Plug or division for reliable residential establishment; seed for larger restoration areas.</x:v>
      </x:c>
      <x:c r="L9" s="13" t="str">
        <x:v>Apr–May; late Aug–Sep, finishing about six weeks before the first frost.</x:v>
      </x:c>
      <x:c r="M9" s="13" t="str"/>
      <x:c r="N9" s="13" t="str"/>
      <x:c r="O9" s="13" t="str">
        <x:v>Red Columbine, Spotted Crane's Bill, Virginia Bluebells, Wild Ginger</x:v>
      </x:c>
      <x:c r="P9" s="13" t="str">
        <x:v>Use under fruiting shrubs and trees; not suitable for hot vegetable beds.</x:v>
      </x:c>
      <x:c r="Q9" s="13" t="str">
        <x:v>Leave some stems and seedheads through winter; divide or thin only when needed.</x:v>
      </x:c>
    </x:row>
    <x:row r="10">
      <x:c r="A10" s="13" t="str">
        <x:v>Bluejacket</x:v>
      </x:c>
      <x:c r="B10" s="13" t="str">
        <x:v>Tradescantia ohiensis</x:v>
      </x:c>
      <x:c r="C10" s="13" t="str">
        <x:v>Blue early-summer foliage mass</x:v>
      </x:c>
      <x:c r="D10" s="13" t="str">
        <x:v>Full sun–part shade</x:v>
      </x:c>
      <x:c r="E10" s="13" t="str">
        <x:v>Dry–medium</x:v>
      </x:c>
      <x:c r="F10" s="13" t="str">
        <x:v>2–4 ft</x:v>
      </x:c>
      <x:c r="G10" s="13" t="str">
        <x:v>18–30 in</x:v>
      </x:c>
      <x:c r="H10" s="13" t="str">
        <x:v>Flowers May–Jul</x:v>
      </x:c>
      <x:c r="I10" s="13" t="str">
        <x:v>Clumping / self-seeding</x:v>
      </x:c>
      <x:c r="J10" s="13" t="str">
        <x:v>Easy</x:v>
      </x:c>
      <x:c r="K10" s="13" t="str">
        <x:v>Plug or division for reliable residential establishment; seed for larger restoration areas.</x:v>
      </x:c>
      <x:c r="L10" s="13" t="str">
        <x:v>Apr–May; late Aug–Sep, finishing about six weeks before the first frost.</x:v>
      </x:c>
      <x:c r="M10" s="13" t="str"/>
      <x:c r="N10" s="13" t="str"/>
      <x:c r="O10" s="13" t="str">
        <x:v>Purple Coneflower, Wild Bergamot, Foxglove Beardtongue, Little Bluestem</x:v>
      </x:c>
      <x:c r="P10" s="13" t="str">
        <x:v>Use as a 2–4 ft pollinator strip beside vegetable beds.</x:v>
      </x:c>
      <x:c r="Q10" s="13" t="str">
        <x:v>Leave some stems and seedheads through winter; divide or thin only when needed.</x:v>
      </x:c>
    </x:row>
    <x:row r="11">
      <x:c r="A11" s="13" t="str">
        <x:v>Bottle Gentian</x:v>
      </x:c>
      <x:c r="B11" s="13" t="str">
        <x:v>Gentiana andrewsii</x:v>
      </x:c>
      <x:c r="C11" s="13" t="str">
        <x:v>Late blue flower for moist beds</x:v>
      </x:c>
      <x:c r="D11" s="13" t="str">
        <x:v>Full sun–part shade</x:v>
      </x:c>
      <x:c r="E11" s="13" t="str">
        <x:v>Medium–moist</x:v>
      </x:c>
      <x:c r="F11" s="13" t="str">
        <x:v>2–4 ft</x:v>
      </x:c>
      <x:c r="G11" s="13" t="str">
        <x:v>18–30 in</x:v>
      </x:c>
      <x:c r="H11" s="13" t="str">
        <x:v>Flowers Aug–Oct</x:v>
      </x:c>
      <x:c r="I11" s="13" t="str">
        <x:v>Clumping</x:v>
      </x:c>
      <x:c r="J11" s="13" t="str">
        <x:v>Moderate</x:v>
      </x:c>
      <x:c r="K11" s="13" t="str">
        <x:v>Plug or division for reliable residential establishment; seed for larger restoration areas.</x:v>
      </x:c>
      <x:c r="L11" s="13" t="str">
        <x:v>Apr–May; late Aug–Sep, finishing about six weeks before the first frost.</x:v>
      </x:c>
      <x:c r="M11" s="13" t="str"/>
      <x:c r="N11" s="13" t="str"/>
      <x:c r="O11" s="13" t="str">
        <x:v>Swamp Milkweed, Blue Flag Iris, Great Blue Lobelia, Fox Sedge</x:v>
      </x:c>
      <x:c r="P11" s="13" t="str">
        <x:v>Use in a rain garden or low strip, not in a standard food bed.</x:v>
      </x:c>
      <x:c r="Q11" s="13" t="str">
        <x:v>Leave some stems and seedheads through winter; divide or thin only when needed.</x:v>
      </x:c>
    </x:row>
    <x:row r="12">
      <x:c r="A12" s="13" t="str">
        <x:v>Butterfly Weed</x:v>
      </x:c>
      <x:c r="B12" s="13" t="str">
        <x:v>Asclepias tuberosa</x:v>
      </x:c>
      <x:c r="C12" s="13" t="str">
        <x:v>Dry-site monarch host and orange accent</x:v>
      </x:c>
      <x:c r="D12" s="13" t="str">
        <x:v>Full sun</x:v>
      </x:c>
      <x:c r="E12" s="13" t="str">
        <x:v>Dry</x:v>
      </x:c>
      <x:c r="F12" s="13" t="str">
        <x:v>2–4 ft</x:v>
      </x:c>
      <x:c r="G12" s="13" t="str">
        <x:v>18–30 in</x:v>
      </x:c>
      <x:c r="H12" s="13" t="str">
        <x:v>Flowers Jun–Aug</x:v>
      </x:c>
      <x:c r="I12" s="13" t="str">
        <x:v>Clumping taproot</x:v>
      </x:c>
      <x:c r="J12" s="13" t="str">
        <x:v>Easy</x:v>
      </x:c>
      <x:c r="K12" s="13" t="str">
        <x:v>Plug or division for reliable residential establishment; seed for larger restoration areas.</x:v>
      </x:c>
      <x:c r="L12" s="13" t="str">
        <x:v>Apr–May; late Aug–Sep, finishing about six weeks before the first frost.</x:v>
      </x:c>
      <x:c r="M12" s="13" t="str"/>
      <x:c r="N12" s="13" t="str"/>
      <x:c r="O12" s="13" t="str">
        <x:v>Purple Prairie Clover, Prairie Dropseed, Little Bluestem, Aromatic Aster</x:v>
      </x:c>
      <x:c r="P12" s="13" t="str">
        <x:v>Good low-water border near herbs, onions, and raised beds; keep tall plants from shading crops.</x:v>
      </x:c>
      <x:c r="Q12" s="13" t="str">
        <x:v>Leave some stems and seedheads through winter; divide or thin only when needed.</x:v>
      </x:c>
    </x:row>
    <x:row r="13">
      <x:c r="A13" s="13" t="str">
        <x:v>Cardinal Flower</x:v>
      </x:c>
      <x:c r="B13" s="13" t="str">
        <x:v>Lobelia cardinalis</x:v>
      </x:c>
      <x:c r="C13" s="13" t="str">
        <x:v>Red hummingbird flower</x:v>
      </x:c>
      <x:c r="D13" s="13" t="str">
        <x:v>Part shade–sun</x:v>
      </x:c>
      <x:c r="E13" s="13" t="str">
        <x:v>Moist–wet</x:v>
      </x:c>
      <x:c r="F13" s="13" t="str">
        <x:v>2–4 ft</x:v>
      </x:c>
      <x:c r="G13" s="13" t="str">
        <x:v>18–30 in</x:v>
      </x:c>
      <x:c r="H13" s="13" t="str">
        <x:v>Flowers Jul–Sep</x:v>
      </x:c>
      <x:c r="I13" s="13" t="str">
        <x:v>Short-lived clump / seedlings</x:v>
      </x:c>
      <x:c r="J13" s="13" t="str">
        <x:v>Moderate</x:v>
      </x:c>
      <x:c r="K13" s="13" t="str">
        <x:v>Plug or division for reliable residential establishment; seed for larger restoration areas.</x:v>
      </x:c>
      <x:c r="L13" s="13" t="str">
        <x:v>Apr–May; late Aug–Sep, finishing about six weeks before the first frost.</x:v>
      </x:c>
      <x:c r="M13" s="13" t="str"/>
      <x:c r="N13" s="13" t="str"/>
      <x:c r="O13" s="13" t="str">
        <x:v>Swamp Milkweed, Blue Flag Iris, Great Blue Lobelia, Fox Sedge</x:v>
      </x:c>
      <x:c r="P13" s="13" t="str">
        <x:v>Use in a rain garden or low strip, not in a standard food bed.</x:v>
      </x:c>
      <x:c r="Q13" s="13" t="str">
        <x:v>Leave some stems and seedheads through winter; divide or thin only when needed.</x:v>
      </x:c>
    </x:row>
    <x:row r="14">
      <x:c r="A14" s="13" t="str">
        <x:v>Celandine Poppy</x:v>
      </x:c>
      <x:c r="B14" s="13" t="str">
        <x:v>Stylophorum diphyllum</x:v>
      </x:c>
      <x:c r="C14" s="13" t="str">
        <x:v>Long-blooming yellow shade flower</x:v>
      </x:c>
      <x:c r="D14" s="13" t="str">
        <x:v>Part shade–shade</x:v>
      </x:c>
      <x:c r="E14" s="13" t="str">
        <x:v>Medium–moist</x:v>
      </x:c>
      <x:c r="F14" s="13" t="str">
        <x:v>2–4 ft</x:v>
      </x:c>
      <x:c r="G14" s="13" t="str">
        <x:v>18–30 in</x:v>
      </x:c>
      <x:c r="H14" s="13" t="str">
        <x:v>Flowers Apr–Jun</x:v>
      </x:c>
      <x:c r="I14" s="13" t="str">
        <x:v>Strong self-seeding</x:v>
      </x:c>
      <x:c r="J14" s="13" t="str">
        <x:v>Easy</x:v>
      </x:c>
      <x:c r="K14" s="13" t="str">
        <x:v>Plug or division for reliable residential establishment; seed for larger restoration areas.</x:v>
      </x:c>
      <x:c r="L14" s="13" t="str">
        <x:v>Apr–May; late Aug–Sep, finishing about six weeks before the first frost.</x:v>
      </x:c>
      <x:c r="M14" s="13" t="str"/>
      <x:c r="N14" s="13" t="str"/>
      <x:c r="O14" s="13" t="str">
        <x:v>Wild Ginger, Pennsylvania Sedge, Woodland Phlox, Prairie Alumroot</x:v>
      </x:c>
      <x:c r="P14" s="13" t="str">
        <x:v>Use as living mulch beneath shrubs and trees; keep out of cultivated annual rows.</x:v>
      </x:c>
      <x:c r="Q14" s="13" t="str">
        <x:v>Retain leaf litter; avoid deep mulch over crowns.</x:v>
      </x:c>
    </x:row>
    <x:row r="15">
      <x:c r="A15" s="13" t="str">
        <x:v>Common Boneset</x:v>
      </x:c>
      <x:c r="B15" s="13" t="str">
        <x:v>Eupatorium perfoliatum</x:v>
      </x:c>
      <x:c r="C15" s="13" t="str">
        <x:v>White late-summer rain-garden flower</x:v>
      </x:c>
      <x:c r="D15" s="13" t="str">
        <x:v>Full sun–part shade</x:v>
      </x:c>
      <x:c r="E15" s="13" t="str">
        <x:v>Moist–wet</x:v>
      </x:c>
      <x:c r="F15" s="13" t="str">
        <x:v>4–7 ft</x:v>
      </x:c>
      <x:c r="G15" s="13" t="str">
        <x:v>2–4 ft</x:v>
      </x:c>
      <x:c r="H15" s="13" t="str">
        <x:v>Flowers Jul–Sep</x:v>
      </x:c>
      <x:c r="I15" s="13" t="str">
        <x:v>Moderate rhizomes</x:v>
      </x:c>
      <x:c r="J15" s="13" t="str">
        <x:v>Easy</x:v>
      </x:c>
      <x:c r="K15" s="13" t="str">
        <x:v>Plug or division for reliable residential establishment; seed for larger restoration areas.</x:v>
      </x:c>
      <x:c r="L15" s="13" t="str">
        <x:v>Apr–May; late Aug–Sep, finishing about six weeks before the first frost.</x:v>
      </x:c>
      <x:c r="M15" s="13" t="str"/>
      <x:c r="N15" s="13" t="str"/>
      <x:c r="O15" s="13" t="str">
        <x:v>Swamp Milkweed, Blue Flag Iris, Great Blue Lobelia, Fox Sedge</x:v>
      </x:c>
      <x:c r="P15" s="13" t="str">
        <x:v>Use in a rain garden or low strip, not in a standard food bed.</x:v>
      </x:c>
      <x:c r="Q15" s="13" t="str">
        <x:v>Leave some stems and seedheads through winter; divide or thin only when needed.</x:v>
      </x:c>
    </x:row>
    <x:row r="16">
      <x:c r="A16" s="13" t="str">
        <x:v>Cream Wild Indigo</x:v>
      </x:c>
      <x:c r="B16" s="13" t="str">
        <x:v>Baptisia bracteata</x:v>
      </x:c>
      <x:c r="C16" s="13" t="str">
        <x:v>Cream spring prairie flower</x:v>
      </x:c>
      <x:c r="D16" s="13" t="str">
        <x:v>Full sun</x:v>
      </x:c>
      <x:c r="E16" s="13" t="str">
        <x:v>Dry</x:v>
      </x:c>
      <x:c r="F16" s="13" t="str">
        <x:v>2–4 ft</x:v>
      </x:c>
      <x:c r="G16" s="13" t="str">
        <x:v>18–30 in</x:v>
      </x:c>
      <x:c r="H16" s="13" t="str">
        <x:v>Flowers May–Jun</x:v>
      </x:c>
      <x:c r="I16" s="13" t="str">
        <x:v>Clumping taproot</x:v>
      </x:c>
      <x:c r="J16" s="13" t="str">
        <x:v>Advanced</x:v>
      </x:c>
      <x:c r="K16" s="13" t="str">
        <x:v>Plug or division for reliable residential establishment; seed for larger restoration areas.</x:v>
      </x:c>
      <x:c r="L16" s="13" t="str">
        <x:v>Apr–May; late Aug–Sep, finishing about six weeks before the first frost.</x:v>
      </x:c>
      <x:c r="M16" s="13" t="str"/>
      <x:c r="N16" s="13" t="str"/>
      <x:c r="O16" s="13" t="str">
        <x:v>Butterfly Weed, Purple Prairie Clover, Prairie Dropseed, Little Bluestem</x:v>
      </x:c>
      <x:c r="P16" s="13" t="str">
        <x:v>Good low-water border near herbs, onions, and raised beds; keep tall plants from shading crops.</x:v>
      </x:c>
      <x:c r="Q16" s="13" t="str">
        <x:v>Leave some stems and seedheads through winter; divide or thin only when needed.</x:v>
      </x:c>
    </x:row>
    <x:row r="17">
      <x:c r="A17" s="13" t="str">
        <x:v>Culver's Root</x:v>
      </x:c>
      <x:c r="B17" s="13" t="str">
        <x:v>Veronicastrum virginicum</x:v>
      </x:c>
      <x:c r="C17" s="13" t="str">
        <x:v>Tall vertical summer accent</x:v>
      </x:c>
      <x:c r="D17" s="13" t="str">
        <x:v>Full sun–part shade</x:v>
      </x:c>
      <x:c r="E17" s="13" t="str">
        <x:v>Medium–moist</x:v>
      </x:c>
      <x:c r="F17" s="13" t="str">
        <x:v>4–7 ft</x:v>
      </x:c>
      <x:c r="G17" s="13" t="str">
        <x:v>2–4 ft</x:v>
      </x:c>
      <x:c r="H17" s="13" t="str">
        <x:v>Flowers Jul–Aug</x:v>
      </x:c>
      <x:c r="I17" s="13" t="str">
        <x:v>Clumping</x:v>
      </x:c>
      <x:c r="J17" s="13" t="str">
        <x:v>Easy</x:v>
      </x:c>
      <x:c r="K17" s="13" t="str">
        <x:v>Plug or division for reliable residential establishment; seed for larger restoration areas.</x:v>
      </x:c>
      <x:c r="L17" s="13" t="str">
        <x:v>Apr–May; late Aug–Sep, finishing about six weeks before the first frost.</x:v>
      </x:c>
      <x:c r="M17" s="13" t="str"/>
      <x:c r="N17" s="13" t="str"/>
      <x:c r="O17" s="13" t="str">
        <x:v>Sweet Black-Eyed Susan, Switchgrass, Stiff Goldenrod, Prairie Ironweed</x:v>
      </x:c>
      <x:c r="P17" s="13" t="str">
        <x:v>Keep north or west of crops; tall growth will shade vegetables.</x:v>
      </x:c>
      <x:c r="Q17" s="13" t="str">
        <x:v>Leave some stems and seedheads through winter; divide or thin only when needed.</x:v>
      </x:c>
    </x:row>
    <x:row r="18">
      <x:c r="A18" s="13" t="str">
        <x:v>Dense Blazing Star</x:v>
      </x:c>
      <x:c r="B18" s="13" t="str">
        <x:v>Liatris spicata</x:v>
      </x:c>
      <x:c r="C18" s="13" t="str">
        <x:v>Moist-soil blazing star</x:v>
      </x:c>
      <x:c r="D18" s="13" t="str">
        <x:v>Full sun</x:v>
      </x:c>
      <x:c r="E18" s="13" t="str">
        <x:v>Medium–moist</x:v>
      </x:c>
      <x:c r="F18" s="13" t="str">
        <x:v>2–4 ft</x:v>
      </x:c>
      <x:c r="G18" s="13" t="str">
        <x:v>18–30 in</x:v>
      </x:c>
      <x:c r="H18" s="13" t="str">
        <x:v>Flowers Jul–Aug</x:v>
      </x:c>
      <x:c r="I18" s="13" t="str">
        <x:v>Clumping corm</x:v>
      </x:c>
      <x:c r="J18" s="13" t="str">
        <x:v>Easy</x:v>
      </x:c>
      <x:c r="K18" s="13" t="str">
        <x:v>Plug or division for reliable residential establishment; seed for larger restoration areas.</x:v>
      </x:c>
      <x:c r="L18" s="13" t="str">
        <x:v>Apr–May; late Aug–Sep, finishing about six weeks before the first frost.</x:v>
      </x:c>
      <x:c r="M18" s="13" t="str"/>
      <x:c r="N18" s="13" t="str"/>
      <x:c r="O18" s="13" t="str">
        <x:v>Swamp Milkweed, Blue Flag Iris, Great Blue Lobelia, Fox Sedge</x:v>
      </x:c>
      <x:c r="P18" s="13" t="str">
        <x:v>Use in a rain garden or low strip, not in a standard food bed.</x:v>
      </x:c>
      <x:c r="Q18" s="13" t="str">
        <x:v>Leave some stems and seedheads through winter; divide or thin only when needed.</x:v>
      </x:c>
    </x:row>
    <x:row r="19">
      <x:c r="A19" s="13" t="str">
        <x:v>Eastern Redbud</x:v>
      </x:c>
      <x:c r="B19" s="13" t="str">
        <x:v>Cercis canadensis</x:v>
      </x:c>
      <x:c r="C19" s="13" t="str">
        <x:v>Early pink-flowering small tree</x:v>
      </x:c>
      <x:c r="D19" s="13" t="str">
        <x:v>Part shade–sun</x:v>
      </x:c>
      <x:c r="E19" s="13" t="str">
        <x:v>Medium</x:v>
      </x:c>
      <x:c r="F19" s="13" t="str">
        <x:v>12–25 ft</x:v>
      </x:c>
      <x:c r="G19" s="13" t="str">
        <x:v>12–20 ft</x:v>
      </x:c>
      <x:c r="H19" s="13" t="str">
        <x:v>Flowers Apr–May</x:v>
      </x:c>
      <x:c r="I19" s="13" t="str">
        <x:v>Small tree</x:v>
      </x:c>
      <x:c r="J19" s="13" t="str">
        <x:v>Easy</x:v>
      </x:c>
      <x:c r="K19" s="13" t="str">
        <x:v>Container or balled-and-burlapped; bare-root in early spring.</x:v>
      </x:c>
      <x:c r="L19" s="13" t="str">
        <x:v>Early Apr–May after soil thaws and drains; Sep–mid Oct for container/B&amp;B. Bare-root: early spring.</x:v>
      </x:c>
      <x:c r="M19" s="13" t="str"/>
      <x:c r="N19" s="13" t="str"/>
      <x:c r="O19" s="13" t="str">
        <x:v>Red Columbine, Spotted Crane's Bill, Virginia Bluebells, Wild Ginger</x:v>
      </x:c>
      <x:c r="P19" s="13" t="str">
        <x:v>Use under fruiting shrubs and trees; not suitable for hot vegetable beds.</x:v>
      </x:c>
      <x:c r="Q19" s="13" t="str">
        <x:v>Confirm overhead and underground clearance before planting; keep large trees north or west of food beds to reduce shade.</x:v>
      </x:c>
    </x:row>
    <x:row r="20">
      <x:c r="A20" s="13" t="str">
        <x:v>Fall Sneezeweed</x:v>
      </x:c>
      <x:c r="B20" s="13" t="str">
        <x:v>Helenium autumnale</x:v>
      </x:c>
      <x:c r="C20" s="13" t="str">
        <x:v>Late yellow flower for moist soil</x:v>
      </x:c>
      <x:c r="D20" s="13" t="str">
        <x:v>Full sun</x:v>
      </x:c>
      <x:c r="E20" s="13" t="str">
        <x:v>Medium–moist</x:v>
      </x:c>
      <x:c r="F20" s="13" t="str">
        <x:v>4–7 ft</x:v>
      </x:c>
      <x:c r="G20" s="13" t="str">
        <x:v>2–4 ft</x:v>
      </x:c>
      <x:c r="H20" s="13" t="str">
        <x:v>Flowers Aug–Oct</x:v>
      </x:c>
      <x:c r="I20" s="13" t="str">
        <x:v>Clumping</x:v>
      </x:c>
      <x:c r="J20" s="13" t="str">
        <x:v>Easy</x:v>
      </x:c>
      <x:c r="K20" s="13" t="str">
        <x:v>Plug or division for reliable residential establishment; seed for larger restoration areas.</x:v>
      </x:c>
      <x:c r="L20" s="13" t="str">
        <x:v>Apr–May; late Aug–Sep, finishing about six weeks before the first frost.</x:v>
      </x:c>
      <x:c r="M20" s="13" t="str"/>
      <x:c r="N20" s="13" t="str"/>
      <x:c r="O20" s="13" t="str">
        <x:v>Swamp Milkweed, Blue Flag Iris, Great Blue Lobelia, Fox Sedge</x:v>
      </x:c>
      <x:c r="P20" s="13" t="str">
        <x:v>Use in a rain garden or low strip, not in a standard food bed.</x:v>
      </x:c>
      <x:c r="Q20" s="13" t="str">
        <x:v>Leave some stems and seedheads through winter; divide or thin only when needed.</x:v>
      </x:c>
    </x:row>
    <x:row r="21">
      <x:c r="A21" s="13" t="str">
        <x:v>Foxglove Beardtongue</x:v>
      </x:c>
      <x:c r="B21" s="13" t="str">
        <x:v>Penstemon digitalis</x:v>
      </x:c>
      <x:c r="C21" s="13" t="str">
        <x:v>Early-season pollinator flower</x:v>
      </x:c>
      <x:c r="D21" s="13" t="str">
        <x:v>Full sun–part shade</x:v>
      </x:c>
      <x:c r="E21" s="13" t="str">
        <x:v>Medium</x:v>
      </x:c>
      <x:c r="F21" s="13" t="str">
        <x:v>2–4 ft</x:v>
      </x:c>
      <x:c r="G21" s="13" t="str">
        <x:v>18–30 in</x:v>
      </x:c>
      <x:c r="H21" s="13" t="str">
        <x:v>Flowers May–Jun</x:v>
      </x:c>
      <x:c r="I21" s="13" t="str">
        <x:v>Clumping / self-seeding</x:v>
      </x:c>
      <x:c r="J21" s="13" t="str">
        <x:v>Easy</x:v>
      </x:c>
      <x:c r="K21" s="13" t="str">
        <x:v>Plug or division for reliable residential establishment; seed for larger restoration areas.</x:v>
      </x:c>
      <x:c r="L21" s="13" t="str">
        <x:v>Apr–May; late Aug–Sep, finishing about six weeks before the first frost.</x:v>
      </x:c>
      <x:c r="M21" s="13" t="str"/>
      <x:c r="N21" s="13" t="str"/>
      <x:c r="O21" s="13" t="str">
        <x:v>Wild Bergamot, Virginia Mountain Mint, Nodding Onion, Golden Alexanders</x:v>
      </x:c>
      <x:c r="P21" s="13" t="str">
        <x:v>Good border near tomatoes, peppers, squash, cucumbers, beans, and herbs; attracts pollinators and beneficial insects.</x:v>
      </x:c>
      <x:c r="Q21" s="13" t="str">
        <x:v>Leave some stems and seedheads through winter; divide or thin only when needed.</x:v>
      </x:c>
    </x:row>
    <x:row r="22">
      <x:c r="A22" s="13" t="str">
        <x:v>Golden Alexanders</x:v>
      </x:c>
      <x:c r="B22" s="13" t="str">
        <x:v>Zizia aurea</x:v>
      </x:c>
      <x:c r="C22" s="13" t="str">
        <x:v>Early beneficial-insect flower</x:v>
      </x:c>
      <x:c r="D22" s="13" t="str">
        <x:v>Full sun–part shade</x:v>
      </x:c>
      <x:c r="E22" s="13" t="str">
        <x:v>Medium–moist</x:v>
      </x:c>
      <x:c r="F22" s="13" t="str">
        <x:v>2–4 ft</x:v>
      </x:c>
      <x:c r="G22" s="13" t="str">
        <x:v>18–30 in</x:v>
      </x:c>
      <x:c r="H22" s="13" t="str">
        <x:v>Flowers Apr–Jun</x:v>
      </x:c>
      <x:c r="I22" s="13" t="str">
        <x:v>Clumping / self-seeding</x:v>
      </x:c>
      <x:c r="J22" s="13" t="str">
        <x:v>Easy</x:v>
      </x:c>
      <x:c r="K22" s="13" t="str">
        <x:v>Plug or division for reliable residential establishment; seed for larger restoration areas.</x:v>
      </x:c>
      <x:c r="L22" s="13" t="str">
        <x:v>Apr–May; late Aug–Sep, finishing about six weeks before the first frost.</x:v>
      </x:c>
      <x:c r="M22" s="13" t="str"/>
      <x:c r="N22" s="13" t="str"/>
      <x:c r="O22" s="13" t="str">
        <x:v>Wild Bergamot, Virginia Mountain Mint, Nodding Onion, Foxglove Beardtongue</x:v>
      </x:c>
      <x:c r="P22" s="13" t="str">
        <x:v>Good border near tomatoes, peppers, squash, cucumbers, beans, and herbs; attracts pollinators and beneficial insects.</x:v>
      </x:c>
      <x:c r="Q22" s="13" t="str">
        <x:v>Leave some stems and seedheads through winter; divide or thin only when needed.</x:v>
      </x:c>
    </x:row>
    <x:row r="23">
      <x:c r="A23" s="13" t="str">
        <x:v>Golden Ragwort</x:v>
      </x:c>
      <x:c r="B23" s="13" t="str">
        <x:v>Packera aurea</x:v>
      </x:c>
      <x:c r="C23" s="13" t="str">
        <x:v>Fast evergreen-ish groundcover for moist shade</x:v>
      </x:c>
      <x:c r="D23" s="13" t="str">
        <x:v>Part shade–sun</x:v>
      </x:c>
      <x:c r="E23" s="13" t="str">
        <x:v>Medium–moist</x:v>
      </x:c>
      <x:c r="F23" s="13" t="str">
        <x:v>1–2 ft</x:v>
      </x:c>
      <x:c r="G23" s="13" t="str">
        <x:v>12–18 in</x:v>
      </x:c>
      <x:c r="H23" s="13" t="str">
        <x:v>Flowers Apr–Jun</x:v>
      </x:c>
      <x:c r="I23" s="13" t="str">
        <x:v>Strong rhizomes / seedlings</x:v>
      </x:c>
      <x:c r="J23" s="13" t="str">
        <x:v>Easy</x:v>
      </x:c>
      <x:c r="K23" s="13" t="str">
        <x:v>Plug or division for reliable residential establishment; seed for larger restoration areas.</x:v>
      </x:c>
      <x:c r="L23" s="13" t="str">
        <x:v>Apr–May; late Aug–Sep, finishing about six weeks before the first frost.</x:v>
      </x:c>
      <x:c r="M23" s="13" t="str"/>
      <x:c r="N23" s="13" t="str"/>
      <x:c r="O23" s="13" t="str">
        <x:v>Wild Ginger, Pennsylvania Sedge, Woodland Phlox, Prairie Alumroot</x:v>
      </x:c>
      <x:c r="P23" s="13" t="str">
        <x:v>Use as living mulch beneath shrubs and trees; keep out of cultivated annual rows.</x:v>
      </x:c>
      <x:c r="Q23" s="13" t="str">
        <x:v>Retain leaf litter; avoid deep mulch over crowns.</x:v>
      </x:c>
    </x:row>
    <x:row r="24">
      <x:c r="A24" s="13" t="str">
        <x:v>Gray-Headed Coneflower</x:v>
      </x:c>
      <x:c r="B24" s="13" t="str">
        <x:v>Ratibida pinnata</x:v>
      </x:c>
      <x:c r="C24" s="13" t="str">
        <x:v>Tall airy summer coneflower</x:v>
      </x:c>
      <x:c r="D24" s="13" t="str">
        <x:v>Full sun</x:v>
      </x:c>
      <x:c r="E24" s="13" t="str">
        <x:v>Dry–medium</x:v>
      </x:c>
      <x:c r="F24" s="13" t="str">
        <x:v>4–7 ft</x:v>
      </x:c>
      <x:c r="G24" s="13" t="str">
        <x:v>2–4 ft</x:v>
      </x:c>
      <x:c r="H24" s="13" t="str">
        <x:v>Flowers Jul–Sep</x:v>
      </x:c>
      <x:c r="I24" s="13" t="str">
        <x:v>Clumping / self-seeding</x:v>
      </x:c>
      <x:c r="J24" s="13" t="str">
        <x:v>Easy</x:v>
      </x:c>
      <x:c r="K24" s="13" t="str">
        <x:v>Plug or division for reliable residential establishment; seed for larger restoration areas.</x:v>
      </x:c>
      <x:c r="L24" s="13" t="str">
        <x:v>Apr–May; late Aug–Sep, finishing about six weeks before the first frost.</x:v>
      </x:c>
      <x:c r="M24" s="13" t="str"/>
      <x:c r="N24" s="13" t="str"/>
      <x:c r="O24" s="13" t="str">
        <x:v>Culver's Root, Sweet Black-Eyed Susan, Switchgrass, Stiff Goldenrod</x:v>
      </x:c>
      <x:c r="P24" s="13" t="str">
        <x:v>Keep north or west of crops; tall growth will shade vegetables.</x:v>
      </x:c>
      <x:c r="Q24" s="13" t="str">
        <x:v>Leave some stems and seedheads through winter; divide or thin only when needed.</x:v>
      </x:c>
    </x:row>
    <x:row r="25">
      <x:c r="A25" s="13" t="str">
        <x:v>Great Blue Lobelia</x:v>
      </x:c>
      <x:c r="B25" s="13" t="str">
        <x:v>Lobelia siphilitica</x:v>
      </x:c>
      <x:c r="C25" s="13" t="str">
        <x:v>Blue late-summer moist-soil flower</x:v>
      </x:c>
      <x:c r="D25" s="13" t="str">
        <x:v>Full sun–part shade</x:v>
      </x:c>
      <x:c r="E25" s="13" t="str">
        <x:v>Moist</x:v>
      </x:c>
      <x:c r="F25" s="13" t="str">
        <x:v>2–4 ft</x:v>
      </x:c>
      <x:c r="G25" s="13" t="str">
        <x:v>18–30 in</x:v>
      </x:c>
      <x:c r="H25" s="13" t="str">
        <x:v>Flowers Jul–Sep</x:v>
      </x:c>
      <x:c r="I25" s="13" t="str">
        <x:v>Clumping / self-seeding</x:v>
      </x:c>
      <x:c r="J25" s="13" t="str">
        <x:v>Easy</x:v>
      </x:c>
      <x:c r="K25" s="13" t="str">
        <x:v>Plug or division for reliable residential establishment; seed for larger restoration areas.</x:v>
      </x:c>
      <x:c r="L25" s="13" t="str">
        <x:v>Apr–May; late Aug–Sep, finishing about six weeks before the first frost.</x:v>
      </x:c>
      <x:c r="M25" s="13" t="str"/>
      <x:c r="N25" s="13" t="str"/>
      <x:c r="O25" s="13" t="str">
        <x:v>Swamp Milkweed, Blue Flag Iris, Fox Sedge, New England Aster</x:v>
      </x:c>
      <x:c r="P25" s="13" t="str">
        <x:v>Use in a rain garden or low strip, not in a standard food bed.</x:v>
      </x:c>
      <x:c r="Q25" s="13" t="str">
        <x:v>Leave some stems and seedheads through winter; divide or thin only when needed.</x:v>
      </x:c>
    </x:row>
    <x:row r="26">
      <x:c r="A26" s="13" t="str">
        <x:v>Hairy Beardtongue</x:v>
      </x:c>
      <x:c r="B26" s="13" t="str">
        <x:v>Penstemon hirsutus</x:v>
      </x:c>
      <x:c r="C26" s="13" t="str">
        <x:v>Compact dry-site beardtongue</x:v>
      </x:c>
      <x:c r="D26" s="13" t="str">
        <x:v>Full sun–part shade</x:v>
      </x:c>
      <x:c r="E26" s="13" t="str">
        <x:v>Dry–medium</x:v>
      </x:c>
      <x:c r="F26" s="13" t="str">
        <x:v>1–2 ft</x:v>
      </x:c>
      <x:c r="G26" s="13" t="str">
        <x:v>12–18 in</x:v>
      </x:c>
      <x:c r="H26" s="13" t="str">
        <x:v>Flowers May–Jun</x:v>
      </x:c>
      <x:c r="I26" s="13" t="str">
        <x:v>Clumping</x:v>
      </x:c>
      <x:c r="J26" s="13" t="str">
        <x:v>Easy</x:v>
      </x:c>
      <x:c r="K26" s="13" t="str">
        <x:v>Plug or division for reliable residential establishment; seed for larger restoration areas.</x:v>
      </x:c>
      <x:c r="L26" s="13" t="str">
        <x:v>Apr–May; late Aug–Sep, finishing about six weeks before the first frost.</x:v>
      </x:c>
      <x:c r="M26" s="13" t="str"/>
      <x:c r="N26" s="13" t="str"/>
      <x:c r="O26" s="13" t="str">
        <x:v>Butterfly Weed, Purple Prairie Clover, Prairie Dropseed, Little Bluestem</x:v>
      </x:c>
      <x:c r="P26" s="13" t="str">
        <x:v>Good low-water border near herbs, onions, and raised beds; keep tall plants from shading crops.</x:v>
      </x:c>
      <x:c r="Q26" s="13" t="str">
        <x:v>Leave some stems and seedheads through winter; divide or thin only when needed.</x:v>
      </x:c>
    </x:row>
    <x:row r="27">
      <x:c r="A27" s="13" t="str">
        <x:v>Jerusalem Artichoke / Sunchoke</x:v>
      </x:c>
      <x:c r="B27" s="13" t="str">
        <x:v>Helianthus tuberosus</x:v>
      </x:c>
      <x:c r="C27" s="13" t="str">
        <x:v>High-yield native tuber crop</x:v>
      </x:c>
      <x:c r="D27" s="13" t="str">
        <x:v>Full sun</x:v>
      </x:c>
      <x:c r="E27" s="13" t="str">
        <x:v>Medium</x:v>
      </x:c>
      <x:c r="F27" s="13" t="str">
        <x:v>6–10 ft</x:v>
      </x:c>
      <x:c r="G27" s="13" t="str">
        <x:v>3–5 ft</x:v>
      </x:c>
      <x:c r="H27" s="13" t="str">
        <x:v>Flowers Sep–Oct; tubers after frost</x:v>
      </x:c>
      <x:c r="I27" s="13" t="str">
        <x:v>Extremely aggressive tubers</x:v>
      </x:c>
      <x:c r="J27" s="13" t="str">
        <x:v>Easy</x:v>
      </x:c>
      <x:c r="K27" s="13" t="str">
        <x:v>Tubers</x:v>
      </x:c>
      <x:c r="L27" s="13" t="str">
        <x:v>Apr–May after soil is workable</x:v>
      </x:c>
      <x:c r="M27" s="13" t="str">
        <x:v>Cooked tubers</x:v>
      </x:c>
      <x:c r="N27" s="13" t="str">
        <x:v>May cause digestive gas; harvest every tuber possible</x:v>
      </x:c>
      <x:c r="O27" s="13" t="str">
        <x:v>Nodding Onion, Slender Mountain Mint, Aromatic Aster</x:v>
      </x:c>
      <x:c r="P27" s="13" t="str">
        <x:v>Use a root barrier or dedicated bed; do not mix with small perennial borders.</x:v>
      </x:c>
      <x:c r="Q27" s="13" t="str">
        <x:v>Use only in a contained bed or large dedicated patch.</x:v>
      </x:c>
    </x:row>
    <x:row r="28">
      <x:c r="A28" s="13" t="str">
        <x:v>Lance Leaf Tickseed</x:v>
      </x:c>
      <x:c r="B28" s="13" t="str">
        <x:v>Coreopsis lanceolata</x:v>
      </x:c>
      <x:c r="C28" s="13" t="str">
        <x:v>Early summer yellow flower</x:v>
      </x:c>
      <x:c r="D28" s="13" t="str">
        <x:v>Full sun</x:v>
      </x:c>
      <x:c r="E28" s="13" t="str">
        <x:v>Dry–medium</x:v>
      </x:c>
      <x:c r="F28" s="13" t="str">
        <x:v>2–4 ft</x:v>
      </x:c>
      <x:c r="G28" s="13" t="str">
        <x:v>18–30 in</x:v>
      </x:c>
      <x:c r="H28" s="13" t="str">
        <x:v>Flowers May–Jul</x:v>
      </x:c>
      <x:c r="I28" s="13" t="str">
        <x:v>Moderate self-seeding</x:v>
      </x:c>
      <x:c r="J28" s="13" t="str">
        <x:v>Easy</x:v>
      </x:c>
      <x:c r="K28" s="13" t="str">
        <x:v>Plug or division for reliable residential establishment; seed for larger restoration areas.</x:v>
      </x:c>
      <x:c r="L28" s="13" t="str">
        <x:v>Apr–May; late Aug–Sep, finishing about six weeks before the first frost.</x:v>
      </x:c>
      <x:c r="M28" s="13" t="str"/>
      <x:c r="N28" s="13" t="str"/>
      <x:c r="O28" s="13" t="str">
        <x:v>Butterfly Weed, Purple Prairie Clover, Prairie Dropseed, Little Bluestem</x:v>
      </x:c>
      <x:c r="P28" s="13" t="str">
        <x:v>Good low-water border near herbs, onions, and raised beds; keep tall plants from shading crops.</x:v>
      </x:c>
      <x:c r="Q28" s="13" t="str">
        <x:v>Leave some stems and seedheads through winter; divide or thin only when needed.</x:v>
      </x:c>
    </x:row>
    <x:row r="29">
      <x:c r="A29" s="13" t="str">
        <x:v>Leadplant</x:v>
      </x:c>
      <x:c r="B29" s="13" t="str">
        <x:v>Amorpha canescens</x:v>
      </x:c>
      <x:c r="C29" s="13" t="str">
        <x:v>Low nitrogen-fixing prairie subshrub</x:v>
      </x:c>
      <x:c r="D29" s="13" t="str">
        <x:v>Full sun</x:v>
      </x:c>
      <x:c r="E29" s="13" t="str">
        <x:v>Dry</x:v>
      </x:c>
      <x:c r="F29" s="13" t="str">
        <x:v>3–6 ft</x:v>
      </x:c>
      <x:c r="G29" s="13" t="str">
        <x:v>3–6 ft</x:v>
      </x:c>
      <x:c r="H29" s="13" t="str">
        <x:v>Flowers Jun–Jul</x:v>
      </x:c>
      <x:c r="I29" s="13" t="str">
        <x:v>Deep-rooted clump</x:v>
      </x:c>
      <x:c r="J29" s="13" t="str">
        <x:v>Moderate</x:v>
      </x:c>
      <x:c r="K29" s="13" t="str">
        <x:v>Container or balled-and-burlapped; bare-root in early spring.</x:v>
      </x:c>
      <x:c r="L29" s="13" t="str">
        <x:v>Early Apr–May after soil thaws and drains; Sep–mid Oct for container/B&amp;B. Bare-root: early spring.</x:v>
      </x:c>
      <x:c r="M29" s="13" t="str"/>
      <x:c r="N29" s="13" t="str"/>
      <x:c r="O29" s="13" t="str">
        <x:v>Ninebark, Fragrant Sumac, Shrubby St. John's Wort, Little Bluestem</x:v>
      </x:c>
      <x:c r="P29" s="13" t="str">
        <x:v>Use as a windbreak or edge; leave enough clearance for mature width.</x:v>
      </x:c>
      <x:c r="Q29" s="13" t="str">
        <x:v>Leave some stems and seedheads through winter; divide or thin only when needed.</x:v>
      </x:c>
    </x:row>
    <x:row r="30">
      <x:c r="A30" s="13" t="str">
        <x:v>Limber Honeysuckle</x:v>
      </x:c>
      <x:c r="B30" s="13" t="str">
        <x:v>Lonicera dioica</x:v>
      </x:c>
      <x:c r="C30" s="13" t="str">
        <x:v>Native honeysuckle for trellis</x:v>
      </x:c>
      <x:c r="D30" s="13" t="str">
        <x:v>Part shade–sun</x:v>
      </x:c>
      <x:c r="E30" s="13" t="str">
        <x:v>Medium</x:v>
      </x:c>
      <x:c r="F30" s="13" t="str">
        <x:v>10–30 ft vine</x:v>
      </x:c>
      <x:c r="G30" s="13" t="str">
        <x:v>Dedicated trellis</x:v>
      </x:c>
      <x:c r="H30" s="13" t="str">
        <x:v>Flowers May–Jun; red fruit later</x:v>
      </x:c>
      <x:c r="I30" s="13" t="str">
        <x:v>Twining vine</x:v>
      </x:c>
      <x:c r="J30" s="13" t="str">
        <x:v>Moderate</x:v>
      </x:c>
      <x:c r="K30" s="13" t="str">
        <x:v>Plug or container plant; provide the support and mature-space requirement before planting.</x:v>
      </x:c>
      <x:c r="L30" s="13" t="str">
        <x:v>Apr–May; late Aug–Sep, finishing about six weeks before the first frost.</x:v>
      </x:c>
      <x:c r="M30" s="13" t="str"/>
      <x:c r="N30" s="13" t="str"/>
      <x:c r="O30" s="13" t="str">
        <x:v>Riverbank Grape, Groundnut, Wild Bergamot, Nodding Onion</x:v>
      </x:c>
      <x:c r="P30" s="13" t="str">
        <x:v>Use a dedicated trellis away from tomato cages, berry canes, and young trees.</x:v>
      </x:c>
      <x:c r="Q30" s="13" t="str">
        <x:v>Provide mature width; prune for access and renewal rather than forcing it into a small space.</x:v>
      </x:c>
    </x:row>
    <x:row r="31">
      <x:c r="A31" s="13" t="str">
        <x:v>Little Bluestem</x:v>
      </x:c>
      <x:c r="B31" s="13" t="str">
        <x:v>Schizachyrium scoparium</x:v>
      </x:c>
      <x:c r="C31" s="13" t="str">
        <x:v>Four-season dry garden grass</x:v>
      </x:c>
      <x:c r="D31" s="13" t="str">
        <x:v>Full sun</x:v>
      </x:c>
      <x:c r="E31" s="13" t="str">
        <x:v>Dry–medium</x:v>
      </x:c>
      <x:c r="F31" s="13" t="str">
        <x:v>3–5 ft</x:v>
      </x:c>
      <x:c r="G31" s="13" t="str">
        <x:v>2–3 ft</x:v>
      </x:c>
      <x:c r="H31" s="13" t="str">
        <x:v>Seedheads Aug–winter</x:v>
      </x:c>
      <x:c r="I31" s="13" t="str">
        <x:v>Clumping / slight seeding</x:v>
      </x:c>
      <x:c r="J31" s="13" t="str">
        <x:v>Easy</x:v>
      </x:c>
      <x:c r="K31" s="13" t="str">
        <x:v>Plug for small gardens; seed for larger matrices and restorations.</x:v>
      </x:c>
      <x:c r="L31" s="13" t="str">
        <x:v>Plugs: Apr–May or late Aug–Sep. Seed: dormant sow after the first hard frost or use the species-specific protocol.</x:v>
      </x:c>
      <x:c r="M31" s="13" t="str"/>
      <x:c r="N31" s="13" t="str"/>
      <x:c r="O31" s="13" t="str">
        <x:v>Butterfly Weed, Purple Prairie Clover, Prairie Dropseed, Aromatic Aster</x:v>
      </x:c>
      <x:c r="P31" s="13" t="str">
        <x:v>Good low-water border near herbs, onions, and raised beds; keep tall plants from shading crops.</x:v>
      </x:c>
      <x:c r="Q31" s="13" t="str">
        <x:v>Leave standing through winter; cut back in early spring.</x:v>
      </x:c>
    </x:row>
    <x:row r="32">
      <x:c r="A32" s="13" t="str">
        <x:v>Meadow Garlic</x:v>
      </x:c>
      <x:c r="B32" s="13" t="str">
        <x:v>Allium canadense</x:v>
      </x:c>
      <x:c r="C32" s="13" t="str">
        <x:v>Edible native allium and pollinator plant</x:v>
      </x:c>
      <x:c r="D32" s="13" t="str">
        <x:v>Full sun–part shade</x:v>
      </x:c>
      <x:c r="E32" s="13" t="str">
        <x:v>Dry–medium</x:v>
      </x:c>
      <x:c r="F32" s="13" t="str">
        <x:v>1–2 ft</x:v>
      </x:c>
      <x:c r="G32" s="13" t="str">
        <x:v>12–18 in</x:v>
      </x:c>
      <x:c r="H32" s="13" t="str">
        <x:v>Flowers May–Jun; leaves/bulbs spring–fall</x:v>
      </x:c>
      <x:c r="I32" s="13" t="str">
        <x:v>Moderate self-seeding</x:v>
      </x:c>
      <x:c r="J32" s="13" t="str">
        <x:v>Easy</x:v>
      </x:c>
      <x:c r="K32" s="13" t="str">
        <x:v>Plug or division for reliable residential establishment; seed for larger restoration areas.</x:v>
      </x:c>
      <x:c r="L32" s="13" t="str">
        <x:v>Apr–May; late Aug–Sep, finishing about six weeks before the first frost.</x:v>
      </x:c>
      <x:c r="M32" s="13" t="str">
        <x:v>Leaves and bulbs used like mild garlic/onion</x:v>
      </x:c>
      <x:c r="N32" s="13" t="str">
        <x:v>Confirm ID; use clean garden-grown material</x:v>
      </x:c>
      <x:c r="O32" s="13" t="str">
        <x:v>Wild Bergamot, Virginia Mountain Mint, Nodding Onion, Golden Alexanders</x:v>
      </x:c>
      <x:c r="P32" s="13" t="str">
        <x:v>Good border near tomatoes, peppers, squash, cucumbers, beans, and herbs; attracts pollinators and beneficial insects.</x:v>
      </x:c>
      <x:c r="Q32" s="13" t="str">
        <x:v>Can seed into paths; deadhead where spread is unwanted.</x:v>
      </x:c>
    </x:row>
    <x:row r="33">
      <x:c r="A33" s="13" t="str">
        <x:v>New England Aster</x:v>
      </x:c>
      <x:c r="B33" s="13" t="str">
        <x:v>Symphyotrichum novae-angliae</x:v>
      </x:c>
      <x:c r="C33" s="13" t="str">
        <x:v>High-value fall pollinator flower</x:v>
      </x:c>
      <x:c r="D33" s="13" t="str">
        <x:v>Full sun</x:v>
      </x:c>
      <x:c r="E33" s="13" t="str">
        <x:v>Medium–moist</x:v>
      </x:c>
      <x:c r="F33" s="13" t="str">
        <x:v>4–7 ft</x:v>
      </x:c>
      <x:c r="G33" s="13" t="str">
        <x:v>2–4 ft</x:v>
      </x:c>
      <x:c r="H33" s="13" t="str">
        <x:v>Flowers Aug–Oct</x:v>
      </x:c>
      <x:c r="I33" s="13" t="str">
        <x:v>Moderate clump / seedlings</x:v>
      </x:c>
      <x:c r="J33" s="13" t="str">
        <x:v>Easy</x:v>
      </x:c>
      <x:c r="K33" s="13" t="str">
        <x:v>Plug or division for reliable residential establishment; seed for larger restoration areas.</x:v>
      </x:c>
      <x:c r="L33" s="13" t="str">
        <x:v>Apr–May; late Aug–Sep, finishing about six weeks before the first frost.</x:v>
      </x:c>
      <x:c r="M33" s="13" t="str"/>
      <x:c r="N33" s="13" t="str"/>
      <x:c r="O33" s="13" t="str">
        <x:v>Swamp Milkweed, Blue Flag Iris, Great Blue Lobelia, Fox Sedge</x:v>
      </x:c>
      <x:c r="P33" s="13" t="str">
        <x:v>Use in a rain garden or low strip, not in a standard food bed.</x:v>
      </x:c>
      <x:c r="Q33" s="13" t="str">
        <x:v>Leave some stems and seedheads through winter; divide or thin only when needed.</x:v>
      </x:c>
    </x:row>
    <x:row r="34">
      <x:c r="A34" s="13" t="str">
        <x:v>New Jersey Tea</x:v>
      </x:c>
      <x:c r="B34" s="13" t="str">
        <x:v>Ceanothus americanus</x:v>
      </x:c>
      <x:c r="C34" s="13" t="str">
        <x:v>Compact dry-site shrub and tea-history plant</x:v>
      </x:c>
      <x:c r="D34" s="13" t="str">
        <x:v>Full sun–part shade</x:v>
      </x:c>
      <x:c r="E34" s="13" t="str">
        <x:v>Dry–medium</x:v>
      </x:c>
      <x:c r="F34" s="13" t="str">
        <x:v>3–6 ft</x:v>
      </x:c>
      <x:c r="G34" s="13" t="str">
        <x:v>3–6 ft</x:v>
      </x:c>
      <x:c r="H34" s="13" t="str">
        <x:v>Flowers Jun–Jul</x:v>
      </x:c>
      <x:c r="I34" s="13" t="str">
        <x:v>Slow suckering</x:v>
      </x:c>
      <x:c r="J34" s="13" t="str">
        <x:v>Moderate</x:v>
      </x:c>
      <x:c r="K34" s="13" t="str">
        <x:v>Container or balled-and-burlapped; bare-root in early spring.</x:v>
      </x:c>
      <x:c r="L34" s="13" t="str">
        <x:v>Early Apr–May after soil thaws and drains; Sep–mid Oct for container/B&amp;B. Bare-root: early spring.</x:v>
      </x:c>
      <x:c r="M34" s="13" t="str">
        <x:v>Dried leaves have historical tea use</x:v>
      </x:c>
      <x:c r="N34" s="13" t="str">
        <x:v>Do not treat historical use as medical advice</x:v>
      </x:c>
      <x:c r="O34" s="13" t="str">
        <x:v>Ninebark, Fragrant Sumac, Shrubby St. John's Wort, Little Bluestem</x:v>
      </x:c>
      <x:c r="P34" s="13" t="str">
        <x:v>Use as a windbreak or edge; leave enough clearance for mature width.</x:v>
      </x:c>
      <x:c r="Q34" s="13" t="str">
        <x:v>Deep-rooted; difficult to move once established.</x:v>
      </x:c>
    </x:row>
    <x:row r="35">
      <x:c r="A35" s="13" t="str">
        <x:v>Nodding Onion</x:v>
      </x:c>
      <x:c r="B35" s="13" t="str">
        <x:v>Allium cernuum</x:v>
      </x:c>
      <x:c r="C35" s="13" t="str">
        <x:v>Edible ornamental onion</x:v>
      </x:c>
      <x:c r="D35" s="13" t="str">
        <x:v>Full sun–part shade</x:v>
      </x:c>
      <x:c r="E35" s="13" t="str">
        <x:v>Dry–medium</x:v>
      </x:c>
      <x:c r="F35" s="13" t="str">
        <x:v>1–2 ft</x:v>
      </x:c>
      <x:c r="G35" s="13" t="str">
        <x:v>12–18 in</x:v>
      </x:c>
      <x:c r="H35" s="13" t="str">
        <x:v>Flowers Jul–Aug; leaves/bulbs in season</x:v>
      </x:c>
      <x:c r="I35" s="13" t="str">
        <x:v>Clumping</x:v>
      </x:c>
      <x:c r="J35" s="13" t="str">
        <x:v>Easy</x:v>
      </x:c>
      <x:c r="K35" s="13" t="str">
        <x:v>Plug or division for reliable residential establishment; seed for larger restoration areas.</x:v>
      </x:c>
      <x:c r="L35" s="13" t="str">
        <x:v>Apr–May; late Aug–Sep, finishing about six weeks before the first frost.</x:v>
      </x:c>
      <x:c r="M35" s="13" t="str">
        <x:v>Leaves, flowers, and bulbs</x:v>
      </x:c>
      <x:c r="N35" s="13" t="str">
        <x:v>Confirm ID; avoid chemically treated plants</x:v>
      </x:c>
      <x:c r="O35" s="13" t="str">
        <x:v>Wild Bergamot, Virginia Mountain Mint, Golden Alexanders, Foxglove Beardtongue</x:v>
      </x:c>
      <x:c r="P35" s="13" t="str">
        <x:v>Good border near tomatoes, peppers, squash, cucumbers, beans, and herbs; attracts pollinators and beneficial insects.</x:v>
      </x:c>
      <x:c r="Q35" s="13" t="str">
        <x:v>Excellent low border near vegetable beds.</x:v>
      </x:c>
    </x:row>
    <x:row r="36">
      <x:c r="A36" s="13" t="str">
        <x:v>Pale Purple Coneflower</x:v>
      </x:c>
      <x:c r="B36" s="13" t="str">
        <x:v>Echinacea pallida</x:v>
      </x:c>
      <x:c r="C36" s="13" t="str">
        <x:v>Dry prairie coneflower</x:v>
      </x:c>
      <x:c r="D36" s="13" t="str">
        <x:v>Full sun</x:v>
      </x:c>
      <x:c r="E36" s="13" t="str">
        <x:v>Dry–medium</x:v>
      </x:c>
      <x:c r="F36" s="13" t="str">
        <x:v>2–4 ft</x:v>
      </x:c>
      <x:c r="G36" s="13" t="str">
        <x:v>18–30 in</x:v>
      </x:c>
      <x:c r="H36" s="13" t="str">
        <x:v>Flowers Jun–Jul</x:v>
      </x:c>
      <x:c r="I36" s="13" t="str">
        <x:v>Clumping</x:v>
      </x:c>
      <x:c r="J36" s="13" t="str">
        <x:v>Easy</x:v>
      </x:c>
      <x:c r="K36" s="13" t="str">
        <x:v>Plug or division for reliable residential establishment; seed for larger restoration areas.</x:v>
      </x:c>
      <x:c r="L36" s="13" t="str">
        <x:v>Apr–May; late Aug–Sep, finishing about six weeks before the first frost.</x:v>
      </x:c>
      <x:c r="M36" s="13" t="str"/>
      <x:c r="N36" s="13" t="str"/>
      <x:c r="O36" s="13" t="str">
        <x:v>Butterfly Weed, Purple Prairie Clover, Prairie Dropseed, Little Bluestem</x:v>
      </x:c>
      <x:c r="P36" s="13" t="str">
        <x:v>Good low-water border near herbs, onions, and raised beds; keep tall plants from shading crops.</x:v>
      </x:c>
      <x:c r="Q36" s="13" t="str">
        <x:v>Leave some stems and seedheads through winter; divide or thin only when needed.</x:v>
      </x:c>
    </x:row>
    <x:row r="37">
      <x:c r="A37" s="13" t="str">
        <x:v>Prairie Alumroot</x:v>
      </x:c>
      <x:c r="B37" s="13" t="str">
        <x:v>Heuchera richardsonii</x:v>
      </x:c>
      <x:c r="C37" s="13" t="str">
        <x:v>Low foliage mound and airy flowers</x:v>
      </x:c>
      <x:c r="D37" s="13" t="str">
        <x:v>Part shade–sun</x:v>
      </x:c>
      <x:c r="E37" s="13" t="str">
        <x:v>Dry–medium</x:v>
      </x:c>
      <x:c r="F37" s="13" t="str">
        <x:v>1–2 ft</x:v>
      </x:c>
      <x:c r="G37" s="13" t="str">
        <x:v>12–18 in</x:v>
      </x:c>
      <x:c r="H37" s="13" t="str">
        <x:v>Flowers May–Jul</x:v>
      </x:c>
      <x:c r="I37" s="13" t="str">
        <x:v>Clumping</x:v>
      </x:c>
      <x:c r="J37" s="13" t="str">
        <x:v>Easy</x:v>
      </x:c>
      <x:c r="K37" s="13" t="str">
        <x:v>Plug or division for reliable residential establishment; seed for larger restoration areas.</x:v>
      </x:c>
      <x:c r="L37" s="13" t="str">
        <x:v>Apr–May; late Aug–Sep, finishing about six weeks before the first frost.</x:v>
      </x:c>
      <x:c r="M37" s="13" t="str"/>
      <x:c r="N37" s="13" t="str"/>
      <x:c r="O37" s="13" t="str">
        <x:v>Wild Ginger, Pennsylvania Sedge, Woodland Phlox, Christmas Fern</x:v>
      </x:c>
      <x:c r="P37" s="13" t="str">
        <x:v>Use as living mulch beneath shrubs and trees; keep out of cultivated annual rows.</x:v>
      </x:c>
      <x:c r="Q37" s="13" t="str">
        <x:v>Retain leaf litter; avoid deep mulch over crowns.</x:v>
      </x:c>
    </x:row>
    <x:row r="38">
      <x:c r="A38" s="13" t="str">
        <x:v>Prairie Dropseed</x:v>
      </x:c>
      <x:c r="B38" s="13" t="str">
        <x:v>Sporobolus heterolepis</x:v>
      </x:c>
      <x:c r="C38" s="13" t="str">
        <x:v>Fine-textured dry garden matrix grass</x:v>
      </x:c>
      <x:c r="D38" s="13" t="str">
        <x:v>Full sun</x:v>
      </x:c>
      <x:c r="E38" s="13" t="str">
        <x:v>Dry–medium</x:v>
      </x:c>
      <x:c r="F38" s="13" t="str">
        <x:v>3–5 ft</x:v>
      </x:c>
      <x:c r="G38" s="13" t="str">
        <x:v>2–3 ft</x:v>
      </x:c>
      <x:c r="H38" s="13" t="str">
        <x:v>Seedheads Aug–Oct</x:v>
      </x:c>
      <x:c r="I38" s="13" t="str">
        <x:v>Dense clump</x:v>
      </x:c>
      <x:c r="J38" s="13" t="str">
        <x:v>Easy</x:v>
      </x:c>
      <x:c r="K38" s="13" t="str">
        <x:v>Plug for small gardens; seed for larger matrices and restorations.</x:v>
      </x:c>
      <x:c r="L38" s="13" t="str">
        <x:v>Plugs: Apr–May or late Aug–Sep. Seed: dormant sow after the first hard frost or use the species-specific protocol.</x:v>
      </x:c>
      <x:c r="M38" s="13" t="str"/>
      <x:c r="N38" s="13" t="str"/>
      <x:c r="O38" s="13" t="str">
        <x:v>Butterfly Weed, Purple Prairie Clover, Little Bluestem, Aromatic Aster</x:v>
      </x:c>
      <x:c r="P38" s="13" t="str">
        <x:v>Good low-water border near herbs, onions, and raised beds; keep tall plants from shading crops.</x:v>
      </x:c>
      <x:c r="Q38" s="13" t="str">
        <x:v>Leave standing through winter; cut back in early spring.</x:v>
      </x:c>
    </x:row>
    <x:row r="39">
      <x:c r="A39" s="13" t="str">
        <x:v>Prairie Ironweed</x:v>
      </x:c>
      <x:c r="B39" s="13" t="str">
        <x:v>Vernonia fasciculata</x:v>
      </x:c>
      <x:c r="C39" s="13" t="str">
        <x:v>Purple late-summer vertical accent</x:v>
      </x:c>
      <x:c r="D39" s="13" t="str">
        <x:v>Full sun</x:v>
      </x:c>
      <x:c r="E39" s="13" t="str">
        <x:v>Medium–moist</x:v>
      </x:c>
      <x:c r="F39" s="13" t="str">
        <x:v>4–7 ft</x:v>
      </x:c>
      <x:c r="G39" s="13" t="str">
        <x:v>2–4 ft</x:v>
      </x:c>
      <x:c r="H39" s="13" t="str">
        <x:v>Flowers Jul–Sep</x:v>
      </x:c>
      <x:c r="I39" s="13" t="str">
        <x:v>Clumping</x:v>
      </x:c>
      <x:c r="J39" s="13" t="str">
        <x:v>Easy</x:v>
      </x:c>
      <x:c r="K39" s="13" t="str">
        <x:v>Plug or division for reliable residential establishment; seed for larger restoration areas.</x:v>
      </x:c>
      <x:c r="L39" s="13" t="str">
        <x:v>Apr–May; late Aug–Sep, finishing about six weeks before the first frost.</x:v>
      </x:c>
      <x:c r="M39" s="13" t="str"/>
      <x:c r="N39" s="13" t="str"/>
      <x:c r="O39" s="13" t="str">
        <x:v>Culver's Root, Sweet Black-Eyed Susan, Switchgrass, Stiff Goldenrod</x:v>
      </x:c>
      <x:c r="P39" s="13" t="str">
        <x:v>Keep north or west of crops; tall growth will shade vegetables.</x:v>
      </x:c>
      <x:c r="Q39" s="13" t="str">
        <x:v>Leave some stems and seedheads through winter; divide or thin only when needed.</x:v>
      </x:c>
    </x:row>
    <x:row r="40">
      <x:c r="A40" s="13" t="str">
        <x:v>Prairie Milkweed</x:v>
      </x:c>
      <x:c r="B40" s="13" t="str">
        <x:v>Asclepias sullivantii</x:v>
      </x:c>
      <x:c r="C40" s="13" t="str">
        <x:v>Showy monarch host for mesic prairie</x:v>
      </x:c>
      <x:c r="D40" s="13" t="str">
        <x:v>Full sun</x:v>
      </x:c>
      <x:c r="E40" s="13" t="str">
        <x:v>Medium–moist</x:v>
      </x:c>
      <x:c r="F40" s="13" t="str">
        <x:v>2–4 ft</x:v>
      </x:c>
      <x:c r="G40" s="13" t="str">
        <x:v>18–30 in</x:v>
      </x:c>
      <x:c r="H40" s="13" t="str">
        <x:v>Flowers Jun–Jul</x:v>
      </x:c>
      <x:c r="I40" s="13" t="str">
        <x:v>Moderate rhizomes</x:v>
      </x:c>
      <x:c r="J40" s="13" t="str">
        <x:v>Moderate</x:v>
      </x:c>
      <x:c r="K40" s="13" t="str">
        <x:v>Plug or division for reliable residential establishment; seed for larger restoration areas.</x:v>
      </x:c>
      <x:c r="L40" s="13" t="str">
        <x:v>Apr–May; late Aug–Sep, finishing about six weeks before the first frost.</x:v>
      </x:c>
      <x:c r="M40" s="13" t="str"/>
      <x:c r="N40" s="13" t="str"/>
      <x:c r="O40" s="13" t="str">
        <x:v>Purple Coneflower, Wild Bergamot, Foxglove Beardtongue, Little Bluestem</x:v>
      </x:c>
      <x:c r="P40" s="13" t="str">
        <x:v>Use as a 2–4 ft pollinator strip beside vegetable beds.</x:v>
      </x:c>
      <x:c r="Q40" s="13" t="str">
        <x:v>Leave some stems and seedheads through winter; divide or thin only when needed.</x:v>
      </x:c>
    </x:row>
    <x:row r="41">
      <x:c r="A41" s="13" t="str">
        <x:v>Prairie Phlox</x:v>
      </x:c>
      <x:c r="B41" s="13" t="str">
        <x:v>Phlox pilosa</x:v>
      </x:c>
      <x:c r="C41" s="13" t="str">
        <x:v>Pink early-summer prairie flower</x:v>
      </x:c>
      <x:c r="D41" s="13" t="str">
        <x:v>Full sun–part shade</x:v>
      </x:c>
      <x:c r="E41" s="13" t="str">
        <x:v>Dry–medium</x:v>
      </x:c>
      <x:c r="F41" s="13" t="str">
        <x:v>2–4 ft</x:v>
      </x:c>
      <x:c r="G41" s="13" t="str">
        <x:v>18–30 in</x:v>
      </x:c>
      <x:c r="H41" s="13" t="str">
        <x:v>Flowers May–Jul</x:v>
      </x:c>
      <x:c r="I41" s="13" t="str">
        <x:v>Moderate rhizomes</x:v>
      </x:c>
      <x:c r="J41" s="13" t="str">
        <x:v>Moderate</x:v>
      </x:c>
      <x:c r="K41" s="13" t="str">
        <x:v>Plug or division for reliable residential establishment; seed for larger restoration areas.</x:v>
      </x:c>
      <x:c r="L41" s="13" t="str">
        <x:v>Apr–May; late Aug–Sep, finishing about six weeks before the first frost.</x:v>
      </x:c>
      <x:c r="M41" s="13" t="str"/>
      <x:c r="N41" s="13" t="str"/>
      <x:c r="O41" s="13" t="str">
        <x:v>Purple Coneflower, Wild Bergamot, Foxglove Beardtongue, Little Bluestem</x:v>
      </x:c>
      <x:c r="P41" s="13" t="str">
        <x:v>Use as a 2–4 ft pollinator strip beside vegetable beds.</x:v>
      </x:c>
      <x:c r="Q41" s="13" t="str">
        <x:v>Leave some stems and seedheads through winter; divide or thin only when needed.</x:v>
      </x:c>
    </x:row>
    <x:row r="42">
      <x:c r="A42" s="13" t="str">
        <x:v>Prairie Smoke</x:v>
      </x:c>
      <x:c r="B42" s="13" t="str">
        <x:v>Geum triflorum</x:v>
      </x:c>
      <x:c r="C42" s="13" t="str">
        <x:v>Low dry prairie spring flower</x:v>
      </x:c>
      <x:c r="D42" s="13" t="str">
        <x:v>Full sun</x:v>
      </x:c>
      <x:c r="E42" s="13" t="str">
        <x:v>Dry</x:v>
      </x:c>
      <x:c r="F42" s="13" t="str">
        <x:v>1–2 ft</x:v>
      </x:c>
      <x:c r="G42" s="13" t="str">
        <x:v>12–18 in</x:v>
      </x:c>
      <x:c r="H42" s="13" t="str">
        <x:v>Flowers Apr–Jun; ornamental seedheads</x:v>
      </x:c>
      <x:c r="I42" s="13" t="str">
        <x:v>Clumping</x:v>
      </x:c>
      <x:c r="J42" s="13" t="str">
        <x:v>Moderate</x:v>
      </x:c>
      <x:c r="K42" s="13" t="str">
        <x:v>Plug or division for reliable residential establishment; seed for larger restoration areas.</x:v>
      </x:c>
      <x:c r="L42" s="13" t="str">
        <x:v>Apr–May; late Aug–Sep, finishing about six weeks before the first frost.</x:v>
      </x:c>
      <x:c r="M42" s="13" t="str"/>
      <x:c r="N42" s="13" t="str"/>
      <x:c r="O42" s="13" t="str">
        <x:v>Butterfly Weed, Purple Prairie Clover, Prairie Dropseed, Little Bluestem</x:v>
      </x:c>
      <x:c r="P42" s="13" t="str">
        <x:v>Good low-water border near herbs, onions, and raised beds; keep tall plants from shading crops.</x:v>
      </x:c>
      <x:c r="Q42" s="13" t="str">
        <x:v>Leave some stems and seedheads through winter; divide or thin only when needed.</x:v>
      </x:c>
    </x:row>
    <x:row r="43">
      <x:c r="A43" s="13" t="str">
        <x:v>Purple Coneflower</x:v>
      </x:c>
      <x:c r="B43" s="13" t="str">
        <x:v>Echinacea purpurea</x:v>
      </x:c>
      <x:c r="C43" s="13" t="str">
        <x:v>Reliable midsummer pollinator flower</x:v>
      </x:c>
      <x:c r="D43" s="13" t="str">
        <x:v>Full sun–part shade</x:v>
      </x:c>
      <x:c r="E43" s="13" t="str">
        <x:v>Medium</x:v>
      </x:c>
      <x:c r="F43" s="13" t="str">
        <x:v>2–4 ft</x:v>
      </x:c>
      <x:c r="G43" s="13" t="str">
        <x:v>18–30 in</x:v>
      </x:c>
      <x:c r="H43" s="13" t="str">
        <x:v>Flowers Jun–Aug</x:v>
      </x:c>
      <x:c r="I43" s="13" t="str">
        <x:v>Clumping / self-seeding</x:v>
      </x:c>
      <x:c r="J43" s="13" t="str">
        <x:v>Easy</x:v>
      </x:c>
      <x:c r="K43" s="13" t="str">
        <x:v>Plug or division for reliable residential establishment; seed for larger restoration areas.</x:v>
      </x:c>
      <x:c r="L43" s="13" t="str">
        <x:v>Apr–May; late Aug–Sep, finishing about six weeks before the first frost.</x:v>
      </x:c>
      <x:c r="M43" s="13" t="str"/>
      <x:c r="N43" s="13" t="str"/>
      <x:c r="O43" s="13" t="str">
        <x:v>Wild Bergamot, Foxglove Beardtongue, Little Bluestem, Smooth Blue Aster</x:v>
      </x:c>
      <x:c r="P43" s="13" t="str">
        <x:v>Use as a 2–4 ft pollinator strip beside vegetable beds.</x:v>
      </x:c>
      <x:c r="Q43" s="13" t="str">
        <x:v>Leave some stems and seedheads through winter; divide or thin only when needed.</x:v>
      </x:c>
    </x:row>
    <x:row r="44">
      <x:c r="A44" s="13" t="str">
        <x:v>Purple Giant Hyssop</x:v>
      </x:c>
      <x:c r="B44" s="13" t="str">
        <x:v>Agastache scrophulariaefolia</x:v>
      </x:c>
      <x:c r="C44" s="13" t="str">
        <x:v>Tall aromatic pollinator plant</x:v>
      </x:c>
      <x:c r="D44" s="13" t="str">
        <x:v>Full sun–part shade</x:v>
      </x:c>
      <x:c r="E44" s="13" t="str">
        <x:v>Medium</x:v>
      </x:c>
      <x:c r="F44" s="13" t="str">
        <x:v>4–7 ft</x:v>
      </x:c>
      <x:c r="G44" s="13" t="str">
        <x:v>2–4 ft</x:v>
      </x:c>
      <x:c r="H44" s="13" t="str">
        <x:v>Flowers Jul–Sep</x:v>
      </x:c>
      <x:c r="I44" s="13" t="str">
        <x:v>Clumping; self-seeds</x:v>
      </x:c>
      <x:c r="J44" s="13" t="str">
        <x:v>Moderate</x:v>
      </x:c>
      <x:c r="K44" s="13" t="str">
        <x:v>Plug or division for reliable residential establishment; seed for larger restoration areas.</x:v>
      </x:c>
      <x:c r="L44" s="13" t="str">
        <x:v>Apr–May; late Aug–Sep, finishing about six weeks before the first frost.</x:v>
      </x:c>
      <x:c r="M44" s="13" t="str">
        <x:v>Leaves for tea</x:v>
      </x:c>
      <x:c r="N44" s="13" t="str">
        <x:v>Use only positively identified material</x:v>
      </x:c>
      <x:c r="O44" s="13" t="str">
        <x:v>Purple Coneflower, Wild Bergamot, Foxglove Beardtongue, Little Bluestem</x:v>
      </x:c>
      <x:c r="P44" s="13" t="str">
        <x:v>Use as a 2–4 ft pollinator strip beside vegetable beds.</x:v>
      </x:c>
      <x:c r="Q44" s="13" t="str">
        <x:v>Use toward the back of a border.</x:v>
      </x:c>
    </x:row>
    <x:row r="45">
      <x:c r="A45" s="13" t="str">
        <x:v>Purple Prairie Clover</x:v>
      </x:c>
      <x:c r="B45" s="13" t="str">
        <x:v>Dalea purpurea</x:v>
      </x:c>
      <x:c r="C45" s="13" t="str">
        <x:v>Nitrogen-fixing dry prairie flower</x:v>
      </x:c>
      <x:c r="D45" s="13" t="str">
        <x:v>Full sun</x:v>
      </x:c>
      <x:c r="E45" s="13" t="str">
        <x:v>Dry</x:v>
      </x:c>
      <x:c r="F45" s="13" t="str">
        <x:v>2–4 ft</x:v>
      </x:c>
      <x:c r="G45" s="13" t="str">
        <x:v>18–30 in</x:v>
      </x:c>
      <x:c r="H45" s="13" t="str">
        <x:v>Flowers Jun–Aug</x:v>
      </x:c>
      <x:c r="I45" s="13" t="str">
        <x:v>Clumping taproot</x:v>
      </x:c>
      <x:c r="J45" s="13" t="str">
        <x:v>Easy</x:v>
      </x:c>
      <x:c r="K45" s="13" t="str">
        <x:v>Plug or division for reliable residential establishment; seed for larger restoration areas.</x:v>
      </x:c>
      <x:c r="L45" s="13" t="str">
        <x:v>Apr–May; late Aug–Sep, finishing about six weeks before the first frost.</x:v>
      </x:c>
      <x:c r="M45" s="13" t="str"/>
      <x:c r="N45" s="13" t="str"/>
      <x:c r="O45" s="13" t="str">
        <x:v>Butterfly Weed, Prairie Dropseed, Little Bluestem, Aromatic Aster</x:v>
      </x:c>
      <x:c r="P45" s="13" t="str">
        <x:v>Good low-water border near herbs, onions, and raised beds; keep tall plants from shading crops.</x:v>
      </x:c>
      <x:c r="Q45" s="13" t="str">
        <x:v>Leave some stems and seedheads through winter; divide or thin only when needed.</x:v>
      </x:c>
    </x:row>
    <x:row r="46">
      <x:c r="A46" s="13" t="str">
        <x:v>Red Columbine</x:v>
      </x:c>
      <x:c r="B46" s="13" t="str">
        <x:v>Aquilegia canadensis</x:v>
      </x:c>
      <x:c r="C46" s="13" t="str">
        <x:v>Spring hummingbird flower</x:v>
      </x:c>
      <x:c r="D46" s="13" t="str">
        <x:v>Part shade–sun</x:v>
      </x:c>
      <x:c r="E46" s="13" t="str">
        <x:v>Dry–medium</x:v>
      </x:c>
      <x:c r="F46" s="13" t="str">
        <x:v>1–2 ft</x:v>
      </x:c>
      <x:c r="G46" s="13" t="str">
        <x:v>12–18 in</x:v>
      </x:c>
      <x:c r="H46" s="13" t="str">
        <x:v>Flowers Apr–Jun</x:v>
      </x:c>
      <x:c r="I46" s="13" t="str">
        <x:v>Clumping / self-seeding</x:v>
      </x:c>
      <x:c r="J46" s="13" t="str">
        <x:v>Easy</x:v>
      </x:c>
      <x:c r="K46" s="13" t="str">
        <x:v>Plug or division for reliable residential establishment; seed for larger restoration areas.</x:v>
      </x:c>
      <x:c r="L46" s="13" t="str">
        <x:v>Apr–May; late Aug–Sep, finishing about six weeks before the first frost.</x:v>
      </x:c>
      <x:c r="M46" s="13" t="str"/>
      <x:c r="N46" s="13" t="str"/>
      <x:c r="O46" s="13" t="str">
        <x:v>Spotted Crane's Bill, Virginia Bluebells, Wild Ginger, Pennsylvania Sedge</x:v>
      </x:c>
      <x:c r="P46" s="13" t="str">
        <x:v>Use under fruiting shrubs and trees; not suitable for hot vegetable beds.</x:v>
      </x:c>
      <x:c r="Q46" s="13" t="str">
        <x:v>Leave some stems and seedheads through winter; divide or thin only when needed.</x:v>
      </x:c>
    </x:row>
    <x:row r="47">
      <x:c r="A47" s="13" t="str">
        <x:v>Rough Blazing Star</x:v>
      </x:c>
      <x:c r="B47" s="13" t="str">
        <x:v>Liatris aspera</x:v>
      </x:c>
      <x:c r="C47" s="13" t="str">
        <x:v>Dry-site blazing star</x:v>
      </x:c>
      <x:c r="D47" s="13" t="str">
        <x:v>Full sun</x:v>
      </x:c>
      <x:c r="E47" s="13" t="str">
        <x:v>Dry</x:v>
      </x:c>
      <x:c r="F47" s="13" t="str">
        <x:v>2–4 ft</x:v>
      </x:c>
      <x:c r="G47" s="13" t="str">
        <x:v>18–30 in</x:v>
      </x:c>
      <x:c r="H47" s="13" t="str">
        <x:v>Flowers Aug–Sep</x:v>
      </x:c>
      <x:c r="I47" s="13" t="str">
        <x:v>Clumping corm</x:v>
      </x:c>
      <x:c r="J47" s="13" t="str">
        <x:v>Moderate</x:v>
      </x:c>
      <x:c r="K47" s="13" t="str">
        <x:v>Plug or division for reliable residential establishment; seed for larger restoration areas.</x:v>
      </x:c>
      <x:c r="L47" s="13" t="str">
        <x:v>Apr–May; late Aug–Sep, finishing about six weeks before the first frost.</x:v>
      </x:c>
      <x:c r="M47" s="13" t="str"/>
      <x:c r="N47" s="13" t="str"/>
      <x:c r="O47" s="13" t="str">
        <x:v>Butterfly Weed, Purple Prairie Clover, Prairie Dropseed, Little Bluestem</x:v>
      </x:c>
      <x:c r="P47" s="13" t="str">
        <x:v>Good low-water border near herbs, onions, and raised beds; keep tall plants from shading crops.</x:v>
      </x:c>
      <x:c r="Q47" s="13" t="str">
        <x:v>Leave some stems and seedheads through winter; divide or thin only when needed.</x:v>
      </x:c>
    </x:row>
    <x:row r="48">
      <x:c r="A48" s="13" t="str">
        <x:v>Showy Goldenrod</x:v>
      </x:c>
      <x:c r="B48" s="13" t="str">
        <x:v>Solidago speciosa</x:v>
      </x:c>
      <x:c r="C48" s="13" t="str">
        <x:v>Showy restrained goldenrod</x:v>
      </x:c>
      <x:c r="D48" s="13" t="str">
        <x:v>Full sun</x:v>
      </x:c>
      <x:c r="E48" s="13" t="str">
        <x:v>Dry–medium</x:v>
      </x:c>
      <x:c r="F48" s="13" t="str">
        <x:v>2–4 ft</x:v>
      </x:c>
      <x:c r="G48" s="13" t="str">
        <x:v>18–30 in</x:v>
      </x:c>
      <x:c r="H48" s="13" t="str">
        <x:v>Flowers Aug–Oct</x:v>
      </x:c>
      <x:c r="I48" s="13" t="str">
        <x:v>Clumping</x:v>
      </x:c>
      <x:c r="J48" s="13" t="str">
        <x:v>Easy</x:v>
      </x:c>
      <x:c r="K48" s="13" t="str">
        <x:v>Plug or division for reliable residential establishment; seed for larger restoration areas.</x:v>
      </x:c>
      <x:c r="L48" s="13" t="str">
        <x:v>Apr–May; late Aug–Sep, finishing about six weeks before the first frost.</x:v>
      </x:c>
      <x:c r="M48" s="13" t="str"/>
      <x:c r="N48" s="13" t="str"/>
      <x:c r="O48" s="13" t="str">
        <x:v>Butterfly Weed, Purple Prairie Clover, Prairie Dropseed, Little Bluestem</x:v>
      </x:c>
      <x:c r="P48" s="13" t="str">
        <x:v>Good low-water border near herbs, onions, and raised beds; keep tall plants from shading crops.</x:v>
      </x:c>
      <x:c r="Q48" s="13" t="str">
        <x:v>Leave some stems and seedheads through winter; divide or thin only when needed.</x:v>
      </x:c>
    </x:row>
    <x:row r="49">
      <x:c r="A49" s="13" t="str">
        <x:v>Shrubby St. John's Wort</x:v>
      </x:c>
      <x:c r="B49" s="13" t="str">
        <x:v>Hypericum prolificum</x:v>
      </x:c>
      <x:c r="C49" s="13" t="str">
        <x:v>Compact yellow-flowering dry shrub</x:v>
      </x:c>
      <x:c r="D49" s="13" t="str">
        <x:v>Full sun–part shade</x:v>
      </x:c>
      <x:c r="E49" s="13" t="str">
        <x:v>Dry–medium</x:v>
      </x:c>
      <x:c r="F49" s="13" t="str">
        <x:v>3–6 ft</x:v>
      </x:c>
      <x:c r="G49" s="13" t="str">
        <x:v>3–6 ft</x:v>
      </x:c>
      <x:c r="H49" s="13" t="str">
        <x:v>Flowers Jun–Aug</x:v>
      </x:c>
      <x:c r="I49" s="13" t="str">
        <x:v>Rounded clump</x:v>
      </x:c>
      <x:c r="J49" s="13" t="str">
        <x:v>Easy</x:v>
      </x:c>
      <x:c r="K49" s="13" t="str">
        <x:v>Container or balled-and-burlapped; bare-root in early spring.</x:v>
      </x:c>
      <x:c r="L49" s="13" t="str">
        <x:v>Early Apr–May after soil thaws and drains; Sep–mid Oct for container/B&amp;B. Bare-root: early spring.</x:v>
      </x:c>
      <x:c r="M49" s="13" t="str"/>
      <x:c r="N49" s="13" t="str"/>
      <x:c r="O49" s="13" t="str">
        <x:v>Ninebark, Fragrant Sumac, Little Bluestem, Pale Purple Coneflower</x:v>
      </x:c>
      <x:c r="P49" s="13" t="str">
        <x:v>Use as a windbreak or edge; leave enough clearance for mature width.</x:v>
      </x:c>
      <x:c r="Q49" s="13" t="str">
        <x:v>Provide mature width; prune for access and renewal rather than forcing it into a small space.</x:v>
      </x:c>
    </x:row>
    <x:row r="50">
      <x:c r="A50" s="13" t="str">
        <x:v>Slender Mountain Mint</x:v>
      </x:c>
      <x:c r="B50" s="13" t="str">
        <x:v>Pycnanthemum tenuifolium</x:v>
      </x:c>
      <x:c r="C50" s="13" t="str">
        <x:v>Fine-textured tea herb and pollinator plant</x:v>
      </x:c>
      <x:c r="D50" s="13" t="str">
        <x:v>Full sun</x:v>
      </x:c>
      <x:c r="E50" s="13" t="str">
        <x:v>Dry–medium</x:v>
      </x:c>
      <x:c r="F50" s="13" t="str">
        <x:v>2–4 ft</x:v>
      </x:c>
      <x:c r="G50" s="13" t="str">
        <x:v>18–30 in</x:v>
      </x:c>
      <x:c r="H50" s="13" t="str">
        <x:v>Flowers Jul–Sep</x:v>
      </x:c>
      <x:c r="I50" s="13" t="str">
        <x:v>Moderate rhizomes</x:v>
      </x:c>
      <x:c r="J50" s="13" t="str">
        <x:v>Easy</x:v>
      </x:c>
      <x:c r="K50" s="13" t="str">
        <x:v>Plug or division for reliable residential establishment; seed for larger restoration areas.</x:v>
      </x:c>
      <x:c r="L50" s="13" t="str">
        <x:v>Apr–May; late Aug–Sep, finishing about six weeks before the first frost.</x:v>
      </x:c>
      <x:c r="M50" s="13" t="str">
        <x:v>Leaves for tea or seasoning</x:v>
      </x:c>
      <x:c r="N50" s="13" t="str">
        <x:v>Contain if necessary</x:v>
      </x:c>
      <x:c r="O50" s="13" t="str">
        <x:v>Butterfly Weed, Purple Prairie Clover, Prairie Dropseed, Little Bluestem</x:v>
      </x:c>
      <x:c r="P50" s="13" t="str">
        <x:v>Good low-water border near herbs, onions, and raised beds; keep tall plants from shading crops.</x:v>
      </x:c>
      <x:c r="Q50" s="13" t="str">
        <x:v>More restrained in dry lean soil.</x:v>
      </x:c>
    </x:row>
    <x:row r="51">
      <x:c r="A51" s="13" t="str">
        <x:v>Smooth Blue Aster</x:v>
      </x:c>
      <x:c r="B51" s="13" t="str">
        <x:v>Symphyotrichum laeve</x:v>
      </x:c>
      <x:c r="C51" s="13" t="str">
        <x:v>Smooth blue fall aster</x:v>
      </x:c>
      <x:c r="D51" s="13" t="str">
        <x:v>Full sun–part shade</x:v>
      </x:c>
      <x:c r="E51" s="13" t="str">
        <x:v>Dry–medium</x:v>
      </x:c>
      <x:c r="F51" s="13" t="str">
        <x:v>2–4 ft</x:v>
      </x:c>
      <x:c r="G51" s="13" t="str">
        <x:v>18–30 in</x:v>
      </x:c>
      <x:c r="H51" s="13" t="str">
        <x:v>Flowers Aug–Oct</x:v>
      </x:c>
      <x:c r="I51" s="13" t="str">
        <x:v>Moderate rhizomes</x:v>
      </x:c>
      <x:c r="J51" s="13" t="str">
        <x:v>Easy</x:v>
      </x:c>
      <x:c r="K51" s="13" t="str">
        <x:v>Plug or division for reliable residential establishment; seed for larger restoration areas.</x:v>
      </x:c>
      <x:c r="L51" s="13" t="str">
        <x:v>Apr–May; late Aug–Sep, finishing about six weeks before the first frost.</x:v>
      </x:c>
      <x:c r="M51" s="13" t="str"/>
      <x:c r="N51" s="13" t="str"/>
      <x:c r="O51" s="13" t="str">
        <x:v>Purple Coneflower, Wild Bergamot, Foxglove Beardtongue, Little Bluestem</x:v>
      </x:c>
      <x:c r="P51" s="13" t="str">
        <x:v>Use as a 2–4 ft pollinator strip beside vegetable beds.</x:v>
      </x:c>
      <x:c r="Q51" s="13" t="str">
        <x:v>Leave some stems and seedheads through winter; divide or thin only when needed.</x:v>
      </x:c>
    </x:row>
    <x:row r="52">
      <x:c r="A52" s="13" t="str">
        <x:v>Smooth Oxeye</x:v>
      </x:c>
      <x:c r="B52" s="13" t="str">
        <x:v>Heliopsis helianthoides</x:v>
      </x:c>
      <x:c r="C52" s="13" t="str">
        <x:v>Long-blooming yellow border perennial</x:v>
      </x:c>
      <x:c r="D52" s="13" t="str">
        <x:v>Full sun–part shade</x:v>
      </x:c>
      <x:c r="E52" s="13" t="str">
        <x:v>Dry–medium</x:v>
      </x:c>
      <x:c r="F52" s="13" t="str">
        <x:v>4–7 ft</x:v>
      </x:c>
      <x:c r="G52" s="13" t="str">
        <x:v>2–4 ft</x:v>
      </x:c>
      <x:c r="H52" s="13" t="str">
        <x:v>Flowers Jun–Sep</x:v>
      </x:c>
      <x:c r="I52" s="13" t="str">
        <x:v>Moderate clump</x:v>
      </x:c>
      <x:c r="J52" s="13" t="str">
        <x:v>Easy</x:v>
      </x:c>
      <x:c r="K52" s="13" t="str">
        <x:v>Plug or division for reliable residential establishment; seed for larger restoration areas.</x:v>
      </x:c>
      <x:c r="L52" s="13" t="str">
        <x:v>Apr–May; late Aug–Sep, finishing about six weeks before the first frost.</x:v>
      </x:c>
      <x:c r="M52" s="13" t="str"/>
      <x:c r="N52" s="13" t="str"/>
      <x:c r="O52" s="13" t="str">
        <x:v>Purple Coneflower, Wild Bergamot, Foxglove Beardtongue, Little Bluestem</x:v>
      </x:c>
      <x:c r="P52" s="13" t="str">
        <x:v>Use as a 2–4 ft pollinator strip beside vegetable beds.</x:v>
      </x:c>
      <x:c r="Q52" s="13" t="str">
        <x:v>Leave some stems and seedheads through winter; divide or thin only when needed.</x:v>
      </x:c>
    </x:row>
    <x:row r="53">
      <x:c r="A53" s="13" t="str">
        <x:v>Smooth Rose</x:v>
      </x:c>
      <x:c r="B53" s="13" t="str">
        <x:v>Rosa blanda</x:v>
      </x:c>
      <x:c r="C53" s="13" t="str">
        <x:v>Native rose hedge</x:v>
      </x:c>
      <x:c r="D53" s="13" t="str">
        <x:v>Full sun</x:v>
      </x:c>
      <x:c r="E53" s="13" t="str">
        <x:v>Dry–medium</x:v>
      </x:c>
      <x:c r="F53" s="13" t="str">
        <x:v>3–6 ft</x:v>
      </x:c>
      <x:c r="G53" s="13" t="str">
        <x:v>3–6 ft</x:v>
      </x:c>
      <x:c r="H53" s="13" t="str">
        <x:v>Flowers Jun–Jul; hips fall</x:v>
      </x:c>
      <x:c r="I53" s="13" t="str">
        <x:v>Moderate suckering</x:v>
      </x:c>
      <x:c r="J53" s="13" t="str">
        <x:v>Moderate</x:v>
      </x:c>
      <x:c r="K53" s="13" t="str">
        <x:v>Container or balled-and-burlapped; bare-root in early spring.</x:v>
      </x:c>
      <x:c r="L53" s="13" t="str">
        <x:v>Early Apr–May after soil thaws and drains; Sep–mid Oct for container/B&amp;B. Bare-root: early spring.</x:v>
      </x:c>
      <x:c r="M53" s="13" t="str"/>
      <x:c r="N53" s="13" t="str"/>
      <x:c r="O53" s="13" t="str">
        <x:v>Ninebark, Fragrant Sumac, Shrubby St. John's Wort, Little Bluestem</x:v>
      </x:c>
      <x:c r="P53" s="13" t="str">
        <x:v>Use as a windbreak or edge; leave enough clearance for mature width.</x:v>
      </x:c>
      <x:c r="Q53" s="13" t="str">
        <x:v>Provide mature width; prune for access and renewal rather than forcing it into a small space.</x:v>
      </x:c>
    </x:row>
    <x:row r="54">
      <x:c r="A54" s="13" t="str">
        <x:v>Spotted Bee Balm</x:v>
      </x:c>
      <x:c r="B54" s="13" t="str">
        <x:v>Monarda punctata</x:v>
      </x:c>
      <x:c r="C54" s="13" t="str">
        <x:v>Aromatic tea herb for dry soil</x:v>
      </x:c>
      <x:c r="D54" s="13" t="str">
        <x:v>Full sun</x:v>
      </x:c>
      <x:c r="E54" s="13" t="str">
        <x:v>Dry</x:v>
      </x:c>
      <x:c r="F54" s="13" t="str">
        <x:v>2–4 ft</x:v>
      </x:c>
      <x:c r="G54" s="13" t="str">
        <x:v>18–30 in</x:v>
      </x:c>
      <x:c r="H54" s="13" t="str">
        <x:v>Flowers Jul–Sep</x:v>
      </x:c>
      <x:c r="I54" s="13" t="str">
        <x:v>Short-lived; self-seeds</x:v>
      </x:c>
      <x:c r="J54" s="13" t="str">
        <x:v>Easy</x:v>
      </x:c>
      <x:c r="K54" s="13" t="str">
        <x:v>Plug or division for reliable residential establishment; seed for larger restoration areas.</x:v>
      </x:c>
      <x:c r="L54" s="13" t="str">
        <x:v>Apr–May; late Aug–Sep, finishing about six weeks before the first frost.</x:v>
      </x:c>
      <x:c r="M54" s="13" t="str">
        <x:v>Leaves and flowers used sparingly for tea</x:v>
      </x:c>
      <x:c r="N54" s="13" t="str">
        <x:v>Use only positively identified plants</x:v>
      </x:c>
      <x:c r="O54" s="13" t="str">
        <x:v>Butterfly Weed, Purple Prairie Clover, Prairie Dropseed, Little Bluestem</x:v>
      </x:c>
      <x:c r="P54" s="13" t="str">
        <x:v>Good low-water border near herbs, onions, and raised beds; keep tall plants from shading crops.</x:v>
      </x:c>
      <x:c r="Q54" s="13" t="str">
        <x:v>Needs open soil to reseed; excellent for hot dry edges.</x:v>
      </x:c>
    </x:row>
    <x:row r="55">
      <x:c r="A55" s="13" t="str">
        <x:v>Spotted Crane's Bill</x:v>
      </x:c>
      <x:c r="B55" s="13" t="str">
        <x:v>Geranium maculatum</x:v>
      </x:c>
      <x:c r="C55" s="13" t="str">
        <x:v>Spring woodland flower</x:v>
      </x:c>
      <x:c r="D55" s="13" t="str">
        <x:v>Part shade–sun</x:v>
      </x:c>
      <x:c r="E55" s="13" t="str">
        <x:v>Dry–medium</x:v>
      </x:c>
      <x:c r="F55" s="13" t="str">
        <x:v>2–4 ft</x:v>
      </x:c>
      <x:c r="G55" s="13" t="str">
        <x:v>18–30 in</x:v>
      </x:c>
      <x:c r="H55" s="13" t="str">
        <x:v>Flowers Apr–Jun</x:v>
      </x:c>
      <x:c r="I55" s="13" t="str">
        <x:v>Clumping / self-seeding</x:v>
      </x:c>
      <x:c r="J55" s="13" t="str">
        <x:v>Easy</x:v>
      </x:c>
      <x:c r="K55" s="13" t="str">
        <x:v>Plug or division for reliable residential establishment; seed for larger restoration areas.</x:v>
      </x:c>
      <x:c r="L55" s="13" t="str">
        <x:v>Apr–May; late Aug–Sep, finishing about six weeks before the first frost.</x:v>
      </x:c>
      <x:c r="M55" s="13" t="str"/>
      <x:c r="N55" s="13" t="str"/>
      <x:c r="O55" s="13" t="str">
        <x:v>Red Columbine, Virginia Bluebells, Wild Ginger, Pennsylvania Sedge</x:v>
      </x:c>
      <x:c r="P55" s="13" t="str">
        <x:v>Use under fruiting shrubs and trees; not suitable for hot vegetable beds.</x:v>
      </x:c>
      <x:c r="Q55" s="13" t="str">
        <x:v>Retain leaf litter; avoid deep mulch over crowns.</x:v>
      </x:c>
    </x:row>
    <x:row r="56">
      <x:c r="A56" s="13" t="str">
        <x:v>Spotted Joe-Pye Weed</x:v>
      </x:c>
      <x:c r="B56" s="13" t="str">
        <x:v>Eutrochium maculatum</x:v>
      </x:c>
      <x:c r="C56" s="13" t="str">
        <x:v>Large late-summer pollinator plant</x:v>
      </x:c>
      <x:c r="D56" s="13" t="str">
        <x:v>Full sun–part shade</x:v>
      </x:c>
      <x:c r="E56" s="13" t="str">
        <x:v>Moist</x:v>
      </x:c>
      <x:c r="F56" s="13" t="str">
        <x:v>6–10 ft</x:v>
      </x:c>
      <x:c r="G56" s="13" t="str">
        <x:v>3–5 ft</x:v>
      </x:c>
      <x:c r="H56" s="13" t="str">
        <x:v>Flowers Jul–Sep</x:v>
      </x:c>
      <x:c r="I56" s="13" t="str">
        <x:v>Large clump</x:v>
      </x:c>
      <x:c r="J56" s="13" t="str">
        <x:v>Easy</x:v>
      </x:c>
      <x:c r="K56" s="13" t="str">
        <x:v>Plug or division for reliable residential establishment; seed for larger restoration areas.</x:v>
      </x:c>
      <x:c r="L56" s="13" t="str">
        <x:v>Apr–May; late Aug–Sep, finishing about six weeks before the first frost.</x:v>
      </x:c>
      <x:c r="M56" s="13" t="str"/>
      <x:c r="N56" s="13" t="str"/>
      <x:c r="O56" s="13" t="str">
        <x:v>Swamp Milkweed, Blue Flag Iris, Great Blue Lobelia, Fox Sedge</x:v>
      </x:c>
      <x:c r="P56" s="13" t="str">
        <x:v>Use in a rain garden or low strip, not in a standard food bed.</x:v>
      </x:c>
      <x:c r="Q56" s="13" t="str">
        <x:v>Leave some stems and seedheads through winter; divide or thin only when needed.</x:v>
      </x:c>
    </x:row>
    <x:row r="57">
      <x:c r="A57" s="13" t="str">
        <x:v>Stiff Goldenrod</x:v>
      </x:c>
      <x:c r="B57" s="13" t="str">
        <x:v>Solidago rigida</x:v>
      </x:c>
      <x:c r="C57" s="13" t="str">
        <x:v>Flat-topped goldenrod for prairie matrix</x:v>
      </x:c>
      <x:c r="D57" s="13" t="str">
        <x:v>Full sun</x:v>
      </x:c>
      <x:c r="E57" s="13" t="str">
        <x:v>Dry–medium</x:v>
      </x:c>
      <x:c r="F57" s="13" t="str">
        <x:v>4–7 ft</x:v>
      </x:c>
      <x:c r="G57" s="13" t="str">
        <x:v>2–4 ft</x:v>
      </x:c>
      <x:c r="H57" s="13" t="str">
        <x:v>Flowers Aug–Oct</x:v>
      </x:c>
      <x:c r="I57" s="13" t="str">
        <x:v>Clumping / self-seeding</x:v>
      </x:c>
      <x:c r="J57" s="13" t="str">
        <x:v>Easy</x:v>
      </x:c>
      <x:c r="K57" s="13" t="str">
        <x:v>Plug or division for reliable residential establishment; seed for larger restoration areas.</x:v>
      </x:c>
      <x:c r="L57" s="13" t="str">
        <x:v>Apr–May; late Aug–Sep, finishing about six weeks before the first frost.</x:v>
      </x:c>
      <x:c r="M57" s="13" t="str"/>
      <x:c r="N57" s="13" t="str"/>
      <x:c r="O57" s="13" t="str">
        <x:v>Culver's Root, Sweet Black-Eyed Susan, Switchgrass, Prairie Ironweed</x:v>
      </x:c>
      <x:c r="P57" s="13" t="str">
        <x:v>Keep north or west of crops; tall growth will shade vegetables.</x:v>
      </x:c>
      <x:c r="Q57" s="13" t="str">
        <x:v>Leave some stems and seedheads through winter; divide or thin only when needed.</x:v>
      </x:c>
    </x:row>
    <x:row r="58">
      <x:c r="A58" s="13" t="str">
        <x:v>Swamp Milkweed</x:v>
      </x:c>
      <x:c r="B58" s="13" t="str">
        <x:v>Asclepias incarnata</x:v>
      </x:c>
      <x:c r="C58" s="13" t="str">
        <x:v>Monarch host for moist beds</x:v>
      </x:c>
      <x:c r="D58" s="13" t="str">
        <x:v>Full sun</x:v>
      </x:c>
      <x:c r="E58" s="13" t="str">
        <x:v>Moist</x:v>
      </x:c>
      <x:c r="F58" s="13" t="str">
        <x:v>4–7 ft</x:v>
      </x:c>
      <x:c r="G58" s="13" t="str">
        <x:v>2–4 ft</x:v>
      </x:c>
      <x:c r="H58" s="13" t="str">
        <x:v>Flowers Jul–Aug</x:v>
      </x:c>
      <x:c r="I58" s="13" t="str">
        <x:v>Clumping</x:v>
      </x:c>
      <x:c r="J58" s="13" t="str">
        <x:v>Easy</x:v>
      </x:c>
      <x:c r="K58" s="13" t="str">
        <x:v>Plug or division for reliable residential establishment; seed for larger restoration areas.</x:v>
      </x:c>
      <x:c r="L58" s="13" t="str">
        <x:v>Apr–May; late Aug–Sep, finishing about six weeks before the first frost.</x:v>
      </x:c>
      <x:c r="M58" s="13" t="str"/>
      <x:c r="N58" s="13" t="str"/>
      <x:c r="O58" s="13" t="str">
        <x:v>Blue Flag Iris, Great Blue Lobelia, Fox Sedge, New England Aster</x:v>
      </x:c>
      <x:c r="P58" s="13" t="str">
        <x:v>Use in a rain garden or low strip, not in a standard food bed.</x:v>
      </x:c>
      <x:c r="Q58" s="13" t="str">
        <x:v>Leave some stems and seedheads through winter; divide or thin only when needed.</x:v>
      </x:c>
    </x:row>
    <x:row r="59">
      <x:c r="A59" s="13" t="str">
        <x:v>Sweet Black-Eyed Susan</x:v>
      </x:c>
      <x:c r="B59" s="13" t="str">
        <x:v>Rudbeckia subtomentosa</x:v>
      </x:c>
      <x:c r="C59" s="13" t="str">
        <x:v>Tall late-summer flower</x:v>
      </x:c>
      <x:c r="D59" s="13" t="str">
        <x:v>Full sun–part shade</x:v>
      </x:c>
      <x:c r="E59" s="13" t="str">
        <x:v>Medium</x:v>
      </x:c>
      <x:c r="F59" s="13" t="str">
        <x:v>4–7 ft</x:v>
      </x:c>
      <x:c r="G59" s="13" t="str">
        <x:v>2–4 ft</x:v>
      </x:c>
      <x:c r="H59" s="13" t="str">
        <x:v>Flowers Aug–Oct</x:v>
      </x:c>
      <x:c r="I59" s="13" t="str">
        <x:v>Clumping</x:v>
      </x:c>
      <x:c r="J59" s="13" t="str">
        <x:v>Easy</x:v>
      </x:c>
      <x:c r="K59" s="13" t="str">
        <x:v>Plug or division for reliable residential establishment; seed for larger restoration areas.</x:v>
      </x:c>
      <x:c r="L59" s="13" t="str">
        <x:v>Apr–May; late Aug–Sep, finishing about six weeks before the first frost.</x:v>
      </x:c>
      <x:c r="M59" s="13" t="str"/>
      <x:c r="N59" s="13" t="str"/>
      <x:c r="O59" s="13" t="str">
        <x:v>Culver's Root, Switchgrass, Stiff Goldenrod, Prairie Ironweed</x:v>
      </x:c>
      <x:c r="P59" s="13" t="str">
        <x:v>Keep north or west of crops; tall growth will shade vegetables.</x:v>
      </x:c>
      <x:c r="Q59" s="13" t="str">
        <x:v>Leave some stems and seedheads through winter; divide or thin only when needed.</x:v>
      </x:c>
    </x:row>
    <x:row r="60">
      <x:c r="A60" s="13" t="str">
        <x:v>Virgin's Bower</x:v>
      </x:c>
      <x:c r="B60" s="13" t="str">
        <x:v>Clematis virginiana</x:v>
      </x:c>
      <x:c r="C60" s="13" t="str">
        <x:v>Late white-flowering native vine</x:v>
      </x:c>
      <x:c r="D60" s="13" t="str">
        <x:v>Full sun–part shade</x:v>
      </x:c>
      <x:c r="E60" s="13" t="str">
        <x:v>Medium–moist</x:v>
      </x:c>
      <x:c r="F60" s="13" t="str">
        <x:v>10–30 ft vine</x:v>
      </x:c>
      <x:c r="G60" s="13" t="str">
        <x:v>Dedicated trellis</x:v>
      </x:c>
      <x:c r="H60" s="13" t="str">
        <x:v>Flowers Jul–Sep; plumed seedheads</x:v>
      </x:c>
      <x:c r="I60" s="13" t="str">
        <x:v>Vigorous vine</x:v>
      </x:c>
      <x:c r="J60" s="13" t="str">
        <x:v>Easy</x:v>
      </x:c>
      <x:c r="K60" s="13" t="str">
        <x:v>Plug or container plant; provide the support and mature-space requirement before planting.</x:v>
      </x:c>
      <x:c r="L60" s="13" t="str">
        <x:v>Apr–May; late Aug–Sep, finishing about six weeks before the first frost.</x:v>
      </x:c>
      <x:c r="M60" s="13" t="str"/>
      <x:c r="N60" s="13" t="str"/>
      <x:c r="O60" s="13" t="str">
        <x:v>Riverbank Grape, Limber Honeysuckle, Groundnut, Wild Bergamot</x:v>
      </x:c>
      <x:c r="P60" s="13" t="str">
        <x:v>Use a dedicated trellis away from tomato cages, berry canes, and young trees.</x:v>
      </x:c>
      <x:c r="Q60" s="13" t="str">
        <x:v>Use a dedicated support; never allow the vine to overwhelm young trees or gutters.</x:v>
      </x:c>
    </x:row>
    <x:row r="61">
      <x:c r="A61" s="13" t="str">
        <x:v>Virginia Bluebells</x:v>
      </x:c>
      <x:c r="B61" s="13" t="str">
        <x:v>Mertensia virginica</x:v>
      </x:c>
      <x:c r="C61" s="13" t="str">
        <x:v>Spring ephemeral bluebells</x:v>
      </x:c>
      <x:c r="D61" s="13" t="str">
        <x:v>Part shade–shade</x:v>
      </x:c>
      <x:c r="E61" s="13" t="str">
        <x:v>Medium–moist</x:v>
      </x:c>
      <x:c r="F61" s="13" t="str">
        <x:v>2–4 ft</x:v>
      </x:c>
      <x:c r="G61" s="13" t="str">
        <x:v>18–30 in</x:v>
      </x:c>
      <x:c r="H61" s="13" t="str">
        <x:v>Flowers Apr–May; dormant by summer</x:v>
      </x:c>
      <x:c r="I61" s="13" t="str">
        <x:v>Slow colony</x:v>
      </x:c>
      <x:c r="J61" s="13" t="str">
        <x:v>Moderate</x:v>
      </x:c>
      <x:c r="K61" s="13" t="str">
        <x:v>Plug or division for reliable residential establishment; seed for larger restoration areas.</x:v>
      </x:c>
      <x:c r="L61" s="13" t="str">
        <x:v>Apr–May; late Aug–Sep, finishing about six weeks before the first frost.</x:v>
      </x:c>
      <x:c r="M61" s="13" t="str"/>
      <x:c r="N61" s="13" t="str"/>
      <x:c r="O61" s="13" t="str">
        <x:v>Red Columbine, Spotted Crane's Bill, Wild Ginger, Pennsylvania Sedge</x:v>
      </x:c>
      <x:c r="P61" s="13" t="str">
        <x:v>Use under fruiting shrubs and trees; not suitable for hot vegetable beds.</x:v>
      </x:c>
      <x:c r="Q61" s="13" t="str">
        <x:v>Retain leaf litter; avoid deep mulch over crowns.</x:v>
      </x:c>
    </x:row>
    <x:row r="62">
      <x:c r="A62" s="13" t="str">
        <x:v>Virginia Mountain Mint</x:v>
      </x:c>
      <x:c r="B62" s="13" t="str">
        <x:v>Pycnanthemum virginianum</x:v>
      </x:c>
      <x:c r="C62" s="13" t="str">
        <x:v>Tea herb; exceptional beneficial-insect plant</x:v>
      </x:c>
      <x:c r="D62" s="13" t="str">
        <x:v>Full sun–part shade</x:v>
      </x:c>
      <x:c r="E62" s="13" t="str">
        <x:v>Medium–moist</x:v>
      </x:c>
      <x:c r="F62" s="13" t="str">
        <x:v>2–4 ft</x:v>
      </x:c>
      <x:c r="G62" s="13" t="str">
        <x:v>18–30 in</x:v>
      </x:c>
      <x:c r="H62" s="13" t="str">
        <x:v>Flowers Jul–Sep; leaves in season</x:v>
      </x:c>
      <x:c r="I62" s="13" t="str">
        <x:v>Strong rhizomes</x:v>
      </x:c>
      <x:c r="J62" s="13" t="str">
        <x:v>Easy</x:v>
      </x:c>
      <x:c r="K62" s="13" t="str">
        <x:v>Plug or division for reliable residential establishment; seed for larger restoration areas.</x:v>
      </x:c>
      <x:c r="L62" s="13" t="str">
        <x:v>Apr–May; late Aug–Sep, finishing about six weeks before the first frost.</x:v>
      </x:c>
      <x:c r="M62" s="13" t="str">
        <x:v>Minty leaves for tea or seasoning</x:v>
      </x:c>
      <x:c r="N62" s="13" t="str">
        <x:v>Contain spread; positively identify</x:v>
      </x:c>
      <x:c r="O62" s="13" t="str">
        <x:v>Wild Bergamot, Nodding Onion, Golden Alexanders, Foxglove Beardtongue</x:v>
      </x:c>
      <x:c r="P62" s="13" t="str">
        <x:v>Good border near tomatoes, peppers, squash, cucumbers, beans, and herbs; attracts pollinators and beneficial insects.</x:v>
      </x:c>
      <x:c r="Q62" s="13" t="str">
        <x:v>Use as a managed strip, not in a small mixed clump.</x:v>
      </x:c>
    </x:row>
    <x:row r="63">
      <x:c r="A63" s="13" t="str">
        <x:v>White Turtlehead</x:v>
      </x:c>
      <x:c r="B63" s="13" t="str">
        <x:v>Chelone glabra</x:v>
      </x:c>
      <x:c r="C63" s="13" t="str">
        <x:v>Late white turtlehead and butterfly host</x:v>
      </x:c>
      <x:c r="D63" s="13" t="str">
        <x:v>Part shade–sun</x:v>
      </x:c>
      <x:c r="E63" s="13" t="str">
        <x:v>Moist</x:v>
      </x:c>
      <x:c r="F63" s="13" t="str">
        <x:v>2–4 ft</x:v>
      </x:c>
      <x:c r="G63" s="13" t="str">
        <x:v>18–30 in</x:v>
      </x:c>
      <x:c r="H63" s="13" t="str">
        <x:v>Flowers Aug–Sep</x:v>
      </x:c>
      <x:c r="I63" s="13" t="str">
        <x:v>Moderate clump</x:v>
      </x:c>
      <x:c r="J63" s="13" t="str">
        <x:v>Easy</x:v>
      </x:c>
      <x:c r="K63" s="13" t="str">
        <x:v>Plug or division for reliable residential establishment; seed for larger restoration areas.</x:v>
      </x:c>
      <x:c r="L63" s="13" t="str">
        <x:v>Apr–May; late Aug–Sep, finishing about six weeks before the first frost.</x:v>
      </x:c>
      <x:c r="M63" s="13" t="str"/>
      <x:c r="N63" s="13" t="str"/>
      <x:c r="O63" s="13" t="str">
        <x:v>Swamp Milkweed, Blue Flag Iris, Great Blue Lobelia, Fox Sedge</x:v>
      </x:c>
      <x:c r="P63" s="13" t="str">
        <x:v>Use in a rain garden or low strip, not in a standard food bed.</x:v>
      </x:c>
      <x:c r="Q63" s="13" t="str">
        <x:v>Leave some stems and seedheads through winter; divide or thin only when needed.</x:v>
      </x:c>
    </x:row>
    <x:row r="64">
      <x:c r="A64" s="13" t="str">
        <x:v>White Wild Indigo</x:v>
      </x:c>
      <x:c r="B64" s="13" t="str">
        <x:v>Baptisia alba var. macrophylla</x:v>
      </x:c>
      <x:c r="C64" s="13" t="str">
        <x:v>Architectural white-flowering prairie perennial</x:v>
      </x:c>
      <x:c r="D64" s="13" t="str">
        <x:v>Full sun</x:v>
      </x:c>
      <x:c r="E64" s="13" t="str">
        <x:v>Dry–medium</x:v>
      </x:c>
      <x:c r="F64" s="13" t="str">
        <x:v>4–7 ft</x:v>
      </x:c>
      <x:c r="G64" s="13" t="str">
        <x:v>2–4 ft</x:v>
      </x:c>
      <x:c r="H64" s="13" t="str">
        <x:v>Flowers May–Jun</x:v>
      </x:c>
      <x:c r="I64" s="13" t="str">
        <x:v>Large clump / deep root</x:v>
      </x:c>
      <x:c r="J64" s="13" t="str">
        <x:v>Moderate</x:v>
      </x:c>
      <x:c r="K64" s="13" t="str">
        <x:v>Plug or division for reliable residential establishment; seed for larger restoration areas.</x:v>
      </x:c>
      <x:c r="L64" s="13" t="str">
        <x:v>Apr–May; late Aug–Sep, finishing about six weeks before the first frost.</x:v>
      </x:c>
      <x:c r="M64" s="13" t="str"/>
      <x:c r="N64" s="13" t="str"/>
      <x:c r="O64" s="13" t="str">
        <x:v>Purple Coneflower, Wild Bergamot, Foxglove Beardtongue, Little Bluestem</x:v>
      </x:c>
      <x:c r="P64" s="13" t="str">
        <x:v>Use as a 2–4 ft pollinator strip beside vegetable beds.</x:v>
      </x:c>
      <x:c r="Q64" s="13" t="str">
        <x:v>Leave some stems and seedheads through winter; divide or thin only when needed.</x:v>
      </x:c>
    </x:row>
    <x:row r="65">
      <x:c r="A65" s="13" t="str">
        <x:v>Wild Bergamot</x:v>
      </x:c>
      <x:c r="B65" s="13" t="str">
        <x:v>Monarda fistulosa</x:v>
      </x:c>
      <x:c r="C65" s="13" t="str">
        <x:v>Tea herb and high-value pollinator flower</x:v>
      </x:c>
      <x:c r="D65" s="13" t="str">
        <x:v>Full sun–part shade</x:v>
      </x:c>
      <x:c r="E65" s="13" t="str">
        <x:v>Dry–medium</x:v>
      </x:c>
      <x:c r="F65" s="13" t="str">
        <x:v>2–4 ft</x:v>
      </x:c>
      <x:c r="G65" s="13" t="str">
        <x:v>18–30 in</x:v>
      </x:c>
      <x:c r="H65" s="13" t="str">
        <x:v>Flowers Jul–Sep; leaves before bloom</x:v>
      </x:c>
      <x:c r="I65" s="13" t="str">
        <x:v>Moderate rhizomes</x:v>
      </x:c>
      <x:c r="J65" s="13" t="str">
        <x:v>Easy</x:v>
      </x:c>
      <x:c r="K65" s="13" t="str">
        <x:v>Plug or division for reliable residential establishment; seed for larger restoration areas.</x:v>
      </x:c>
      <x:c r="L65" s="13" t="str">
        <x:v>Apr–May; late Aug–Sep, finishing about six weeks before the first frost.</x:v>
      </x:c>
      <x:c r="M65" s="13" t="str">
        <x:v>Leaves and flowers for tea or seasoning</x:v>
      </x:c>
      <x:c r="N65" s="13" t="str">
        <x:v>Use clean, positively identified material</x:v>
      </x:c>
      <x:c r="O65" s="13" t="str">
        <x:v>Virginia Mountain Mint, Nodding Onion, Golden Alexanders, Foxglove Beardtongue</x:v>
      </x:c>
      <x:c r="P65" s="13" t="str">
        <x:v>Good border near tomatoes, peppers, squash, cucumbers, beans, and herbs; attracts pollinators and beneficial insects.</x:v>
      </x:c>
      <x:c r="Q65" s="13" t="str">
        <x:v>Thin every few years for airflow.</x:v>
      </x:c>
    </x:row>
    <x:row r="66">
      <x:c r="A66" s="13" t="str">
        <x:v>Wild Quinine</x:v>
      </x:c>
      <x:c r="B66" s="13" t="str">
        <x:v>Parthenium integrifolium</x:v>
      </x:c>
      <x:c r="C66" s="13" t="str">
        <x:v>White prairie matrix flower</x:v>
      </x:c>
      <x:c r="D66" s="13" t="str">
        <x:v>Full sun</x:v>
      </x:c>
      <x:c r="E66" s="13" t="str">
        <x:v>Dry–medium</x:v>
      </x:c>
      <x:c r="F66" s="13" t="str">
        <x:v>2–4 ft</x:v>
      </x:c>
      <x:c r="G66" s="13" t="str">
        <x:v>18–30 in</x:v>
      </x:c>
      <x:c r="H66" s="13" t="str">
        <x:v>Flowers Jun–Sep</x:v>
      </x:c>
      <x:c r="I66" s="13" t="str">
        <x:v>Clumping</x:v>
      </x:c>
      <x:c r="J66" s="13" t="str">
        <x:v>Easy</x:v>
      </x:c>
      <x:c r="K66" s="13" t="str">
        <x:v>Plug or division for reliable residential establishment; seed for larger restoration areas.</x:v>
      </x:c>
      <x:c r="L66" s="13" t="str">
        <x:v>Apr–May; late Aug–Sep, finishing about six weeks before the first frost.</x:v>
      </x:c>
      <x:c r="M66" s="13" t="str"/>
      <x:c r="N66" s="13" t="str"/>
      <x:c r="O66" s="13" t="str">
        <x:v>Purple Coneflower, Wild Bergamot, Foxglove Beardtongue, Little Bluestem</x:v>
      </x:c>
      <x:c r="P66" s="13" t="str">
        <x:v>Use as a 2–4 ft pollinator strip beside vegetable beds.</x:v>
      </x:c>
      <x:c r="Q66" s="13" t="str">
        <x:v>Leave some stems and seedheads through winter; divide or thin only when needed.</x:v>
      </x:c>
    </x:row>
    <x:row r="67">
      <x:c r="A67" s="13" t="str">
        <x:v>Woodland Phlox</x:v>
      </x:c>
      <x:c r="B67" s="13" t="str">
        <x:v>Phlox divaricata</x:v>
      </x:c>
      <x:c r="C67" s="13" t="str">
        <x:v>Fragrant spring ground-layer flower</x:v>
      </x:c>
      <x:c r="D67" s="13" t="str">
        <x:v>Part shade–shade</x:v>
      </x:c>
      <x:c r="E67" s="13" t="str">
        <x:v>Medium</x:v>
      </x:c>
      <x:c r="F67" s="13" t="str">
        <x:v>1–2 ft</x:v>
      </x:c>
      <x:c r="G67" s="13" t="str">
        <x:v>12–18 in</x:v>
      </x:c>
      <x:c r="H67" s="13" t="str">
        <x:v>Flowers Apr–May</x:v>
      </x:c>
      <x:c r="I67" s="13" t="str">
        <x:v>Moderate colony</x:v>
      </x:c>
      <x:c r="J67" s="13" t="str">
        <x:v>Easy</x:v>
      </x:c>
      <x:c r="K67" s="13" t="str">
        <x:v>Plug or division for reliable residential establishment; seed for larger restoration areas.</x:v>
      </x:c>
      <x:c r="L67" s="13" t="str">
        <x:v>Apr–May; late Aug–Sep, finishing about six weeks before the first frost.</x:v>
      </x:c>
      <x:c r="M67" s="13" t="str"/>
      <x:c r="N67" s="13" t="str"/>
      <x:c r="O67" s="13" t="str">
        <x:v>Red Columbine, Spotted Crane's Bill, Virginia Bluebells, Wild Ginger</x:v>
      </x:c>
      <x:c r="P67" s="13" t="str">
        <x:v>Use under fruiting shrubs and trees; not suitable for hot vegetable beds.</x:v>
      </x:c>
      <x:c r="Q67" s="13" t="str">
        <x:v>Retain leaf litter; avoid deep mulch over crowns.</x:v>
      </x:c>
    </x:row>
  </x:sheetData>
  <x:mergeCells>
    <x:mergeCell ref="A1:Q2"/>
  </x:mergeCells>
  <x:pageMargins left="0.7" right="0.7" top="0.75" bottom="0.75" header="0.3" footer="0.3"/>
  <x:tableParts count="1">
    <x:tablePart xmlns:r="http://schemas.openxmlformats.org/officeDocument/2006/relationships" r:id="R0ae082f1a2ca4c6b"/>
  </x:tableParts>
</x:worksheet>
</file>

<file path=xl/worksheets/sheet8.xml><?xml version="1.0" encoding="utf-8"?>
<x:worksheet xmlns:x="http://schemas.openxmlformats.org/spreadsheetml/2006/main">
  <x:sheetFormatPr defaultRowHeight="15"/>
  <x:cols>
    <x:col min="1" max="1" width="25" hidden="0" customWidth="1"/>
    <x:col min="2" max="2" width="29" hidden="0" customWidth="1"/>
    <x:col min="3" max="3" width="36" hidden="0" customWidth="1"/>
    <x:col min="4" max="4" width="19" hidden="0" customWidth="1"/>
    <x:col min="5" max="5" width="19" hidden="0" customWidth="1"/>
    <x:col min="6" max="6" width="16" hidden="0" customWidth="1"/>
    <x:col min="7" max="7" width="16" hidden="0" customWidth="1"/>
    <x:col min="8" max="8" width="27" hidden="0" customWidth="1"/>
    <x:col min="9" max="9" width="24" hidden="0" customWidth="1"/>
    <x:col min="10" max="10" width="12" hidden="0" customWidth="1"/>
    <x:col min="11" max="11" width="28" hidden="0" customWidth="1"/>
    <x:col min="12" max="12" width="38" hidden="0" customWidth="1"/>
    <x:col min="13" max="13" width="30" hidden="0" customWidth="1"/>
    <x:col min="14" max="14" width="44" hidden="0" customWidth="1"/>
    <x:col min="15" max="15" width="40" hidden="0" customWidth="1"/>
    <x:col min="16" max="16" width="48" hidden="0" customWidth="1"/>
    <x:col min="17" max="17" width="42" hidden="0" customWidth="1"/>
  </x:cols>
  <x:sheetData>
    <x:row r="1" ht="26" customHeight="1">
      <x:c r="A1" s="18" t="str">
        <x:v>Shade &amp; Groundcovers</x:v>
      </x:c>
      <x:c r="B1" s="18"/>
      <x:c r="C1" s="18"/>
      <x:c r="D1" s="18"/>
      <x:c r="E1" s="18"/>
      <x:c r="F1" s="18"/>
      <x:c r="G1" s="18"/>
      <x:c r="H1" s="18"/>
      <x:c r="I1" s="18"/>
      <x:c r="J1" s="18"/>
      <x:c r="K1" s="18"/>
      <x:c r="L1" s="18"/>
      <x:c r="M1" s="18"/>
      <x:c r="N1" s="18"/>
      <x:c r="O1" s="18"/>
      <x:c r="P1" s="18"/>
      <x:c r="Q1" s="18"/>
    </x:row>
    <x:row r="2" ht="26" customHeight="1">
      <x:c r="A2" s="18"/>
      <x:c r="B2" s="18"/>
      <x:c r="C2" s="18"/>
      <x:c r="D2" s="18"/>
      <x:c r="E2" s="18"/>
      <x:c r="F2" s="18"/>
      <x:c r="G2" s="18"/>
      <x:c r="H2" s="18"/>
      <x:c r="I2" s="18"/>
      <x:c r="J2" s="18"/>
      <x:c r="K2" s="18"/>
      <x:c r="L2" s="18"/>
      <x:c r="M2" s="18"/>
      <x:c r="N2" s="18"/>
      <x:c r="O2" s="18"/>
      <x:c r="P2" s="18"/>
      <x:c r="Q2" s="18"/>
    </x:row>
    <x:row r="4" ht="38" customHeight="1">
      <x:c r="A4" s="6" t="str">
        <x:v>Common Name</x:v>
      </x:c>
      <x:c r="B4" s="6" t="str">
        <x:v>Scientific Name</x:v>
      </x:c>
      <x:c r="C4" s="6" t="str">
        <x:v>Garden Role</x:v>
      </x:c>
      <x:c r="D4" s="6" t="str">
        <x:v>Light</x:v>
      </x:c>
      <x:c r="E4" s="6" t="str">
        <x:v>Moisture</x:v>
      </x:c>
      <x:c r="F4" s="6" t="str">
        <x:v>Typical Size</x:v>
      </x:c>
      <x:c r="G4" s="6" t="str">
        <x:v>Spacing</x:v>
      </x:c>
      <x:c r="H4" s="6" t="str">
        <x:v>Bloom / Harvest</x:v>
      </x:c>
      <x:c r="I4" s="6" t="str">
        <x:v>Growth / Spread</x:v>
      </x:c>
      <x:c r="J4" s="6" t="str">
        <x:v>Difficulty</x:v>
      </x:c>
      <x:c r="K4" s="6" t="str">
        <x:v>Best Form</x:v>
      </x:c>
      <x:c r="L4" s="6" t="str">
        <x:v>Install / Sow Window</x:v>
      </x:c>
      <x:c r="M4" s="6" t="str">
        <x:v>Edible Use</x:v>
      </x:c>
      <x:c r="N4" s="6" t="str">
        <x:v>Safety / Preparation</x:v>
      </x:c>
      <x:c r="O4" s="6" t="str">
        <x:v>Native Companions</x:v>
      </x:c>
      <x:c r="P4" s="6" t="str">
        <x:v>Near Vegetable Beds</x:v>
      </x:c>
      <x:c r="Q4" s="6" t="str">
        <x:v>Design Notes</x:v>
      </x:c>
    </x:row>
    <x:row r="5">
      <x:c r="A5" s="13" t="str">
        <x:v>American Hophornbeam</x:v>
      </x:c>
      <x:c r="B5" s="13" t="str">
        <x:v>Ostrya virginiana</x:v>
      </x:c>
      <x:c r="C5" s="13" t="str">
        <x:v>Tough small understory tree</x:v>
      </x:c>
      <x:c r="D5" s="13" t="str">
        <x:v>Part shade–sun</x:v>
      </x:c>
      <x:c r="E5" s="13" t="str">
        <x:v>Dry–medium</x:v>
      </x:c>
      <x:c r="F5" s="13" t="str">
        <x:v>12–25 ft</x:v>
      </x:c>
      <x:c r="G5" s="13" t="str">
        <x:v>12–20 ft</x:v>
      </x:c>
      <x:c r="H5" s="13" t="str">
        <x:v>Catkins spring; hop-like fruit</x:v>
      </x:c>
      <x:c r="I5" s="13" t="str">
        <x:v>Small tree</x:v>
      </x:c>
      <x:c r="J5" s="13" t="str">
        <x:v>Easy</x:v>
      </x:c>
      <x:c r="K5" s="13" t="str">
        <x:v>Container or balled-and-burlapped; bare-root in early spring.</x:v>
      </x:c>
      <x:c r="L5" s="13" t="str">
        <x:v>Early Apr–May after soil thaws and drains; Sep–mid Oct for container/B&amp;B. Bare-root: early spring.</x:v>
      </x:c>
      <x:c r="M5" s="13" t="str"/>
      <x:c r="N5" s="13" t="str"/>
      <x:c r="O5" s="13" t="str">
        <x:v>False Solomon's Seal, Solomon's Seal, Spicebush, Witch Hazel</x:v>
      </x:c>
      <x:c r="P5" s="13" t="str">
        <x:v>Use behind woodland groundcovers and away from shallow-rooted annual crops.</x:v>
      </x:c>
      <x:c r="Q5" s="13" t="str">
        <x:v>Confirm overhead and underground clearance before planting; keep large trees north or west of food beds to reduce shade.</x:v>
      </x:c>
    </x:row>
    <x:row r="6">
      <x:c r="A6" s="13" t="str">
        <x:v>American Hornbeam</x:v>
      </x:c>
      <x:c r="B6" s="13" t="str">
        <x:v>Carpinus caroliniana ssp. virginiana</x:v>
      </x:c>
      <x:c r="C6" s="13" t="str">
        <x:v>Small understory tree for shade</x:v>
      </x:c>
      <x:c r="D6" s="13" t="str">
        <x:v>Part shade–shade</x:v>
      </x:c>
      <x:c r="E6" s="13" t="str">
        <x:v>Medium–moist</x:v>
      </x:c>
      <x:c r="F6" s="13" t="str">
        <x:v>12–25 ft</x:v>
      </x:c>
      <x:c r="G6" s="13" t="str">
        <x:v>12–20 ft</x:v>
      </x:c>
      <x:c r="H6" s="13" t="str">
        <x:v>Flowers spring; fall color</x:v>
      </x:c>
      <x:c r="I6" s="13" t="str">
        <x:v>Small tree</x:v>
      </x:c>
      <x:c r="J6" s="13" t="str">
        <x:v>Easy</x:v>
      </x:c>
      <x:c r="K6" s="13" t="str">
        <x:v>Container or balled-and-burlapped; bare-root in early spring.</x:v>
      </x:c>
      <x:c r="L6" s="13" t="str">
        <x:v>Early Apr–May after soil thaws and drains; Sep–mid Oct for container/B&amp;B. Bare-root: early spring.</x:v>
      </x:c>
      <x:c r="M6" s="13" t="str"/>
      <x:c r="N6" s="13" t="str"/>
      <x:c r="O6" s="13" t="str">
        <x:v>False Solomon's Seal, Solomon's Seal, Spicebush, Witch Hazel</x:v>
      </x:c>
      <x:c r="P6" s="13" t="str">
        <x:v>Use behind woodland groundcovers and away from shallow-rooted annual crops.</x:v>
      </x:c>
      <x:c r="Q6" s="13" t="str">
        <x:v>Confirm overhead and underground clearance before planting; keep large trees north or west of food beds to reduce shade.</x:v>
      </x:c>
    </x:row>
    <x:row r="7">
      <x:c r="A7" s="13" t="str">
        <x:v>Aniseroot</x:v>
      </x:c>
      <x:c r="B7" s="13" t="str">
        <x:v>Osmorhiza longistylis</x:v>
      </x:c>
      <x:c r="C7" s="13" t="str">
        <x:v>Anise-scented woodland herb</x:v>
      </x:c>
      <x:c r="D7" s="13" t="str">
        <x:v>Part shade–shade</x:v>
      </x:c>
      <x:c r="E7" s="13" t="str">
        <x:v>Medium</x:v>
      </x:c>
      <x:c r="F7" s="13" t="str">
        <x:v>1–2 ft</x:v>
      </x:c>
      <x:c r="G7" s="13" t="str">
        <x:v>12–18 in</x:v>
      </x:c>
      <x:c r="H7" s="13" t="str">
        <x:v>Flowers Apr–Jun; roots/leaves aromatic</x:v>
      </x:c>
      <x:c r="I7" s="13" t="str">
        <x:v>Clumping / self-seeding</x:v>
      </x:c>
      <x:c r="J7" s="13" t="str">
        <x:v>Moderate</x:v>
      </x:c>
      <x:c r="K7" s="13" t="str">
        <x:v>Plug or division for reliable residential establishment; seed for larger restoration areas.</x:v>
      </x:c>
      <x:c r="L7" s="13" t="str">
        <x:v>Apr–May; late Aug–Sep, finishing about six weeks before the first frost.</x:v>
      </x:c>
      <x:c r="M7" s="13" t="str">
        <x:v>Leaves and roots have anise flavor</x:v>
      </x:c>
      <x:c r="N7" s="13" t="str">
        <x:v>Positive identification is essential; Apiaceae has dangerous look-alikes</x:v>
      </x:c>
      <x:c r="O7" s="13" t="str">
        <x:v>Red Columbine, Spotted Crane's Bill, Virginia Bluebells, Wild Ginger</x:v>
      </x:c>
      <x:c r="P7" s="13" t="str">
        <x:v>Use under fruiting shrubs and trees; not suitable for hot vegetable beds.</x:v>
      </x:c>
      <x:c r="Q7" s="13" t="str">
        <x:v>Use as a specialty woodland herb, not a beginner edible.</x:v>
      </x:c>
    </x:row>
    <x:row r="8">
      <x:c r="A8" s="13" t="str">
        <x:v>Bloodroot</x:v>
      </x:c>
      <x:c r="B8" s="13" t="str">
        <x:v>Sanguinaria canadensis</x:v>
      </x:c>
      <x:c r="C8" s="13" t="str">
        <x:v>Early white spring flower</x:v>
      </x:c>
      <x:c r="D8" s="13" t="str">
        <x:v>Part shade–shade</x:v>
      </x:c>
      <x:c r="E8" s="13" t="str">
        <x:v>Medium</x:v>
      </x:c>
      <x:c r="F8" s="13" t="str">
        <x:v>1–2 ft</x:v>
      </x:c>
      <x:c r="G8" s="13" t="str">
        <x:v>12–18 in</x:v>
      </x:c>
      <x:c r="H8" s="13" t="str">
        <x:v>Flowers Mar–Apr</x:v>
      </x:c>
      <x:c r="I8" s="13" t="str">
        <x:v>Moderate rhizomes</x:v>
      </x:c>
      <x:c r="J8" s="13" t="str">
        <x:v>Moderate</x:v>
      </x:c>
      <x:c r="K8" s="13" t="str">
        <x:v>Plug or division for reliable residential establishment; seed for larger restoration areas.</x:v>
      </x:c>
      <x:c r="L8" s="13" t="str">
        <x:v>Apr–May; late Aug–Sep, finishing about six weeks before the first frost.</x:v>
      </x:c>
      <x:c r="M8" s="13" t="str"/>
      <x:c r="N8" s="13" t="str"/>
      <x:c r="O8" s="13" t="str">
        <x:v>Red Columbine, Spotted Crane's Bill, Virginia Bluebells, Wild Ginger</x:v>
      </x:c>
      <x:c r="P8" s="13" t="str">
        <x:v>Use under fruiting shrubs and trees; not suitable for hot vegetable beds.</x:v>
      </x:c>
      <x:c r="Q8" s="13" t="str">
        <x:v>Retain leaf litter; avoid deep mulch over crowns.</x:v>
      </x:c>
    </x:row>
    <x:row r="9">
      <x:c r="A9" s="13" t="str">
        <x:v>Blue-Stemmed Goldenrod</x:v>
      </x:c>
      <x:c r="B9" s="13" t="str">
        <x:v>Solidago caesia</x:v>
      </x:c>
      <x:c r="C9" s="13" t="str">
        <x:v>Shade-tolerant graceful goldenrod</x:v>
      </x:c>
      <x:c r="D9" s="13" t="str">
        <x:v>Part shade–shade</x:v>
      </x:c>
      <x:c r="E9" s="13" t="str">
        <x:v>Dry–medium</x:v>
      </x:c>
      <x:c r="F9" s="13" t="str">
        <x:v>2–4 ft</x:v>
      </x:c>
      <x:c r="G9" s="13" t="str">
        <x:v>18–30 in</x:v>
      </x:c>
      <x:c r="H9" s="13" t="str">
        <x:v>Flowers Aug–Oct</x:v>
      </x:c>
      <x:c r="I9" s="13" t="str">
        <x:v>Clumping</x:v>
      </x:c>
      <x:c r="J9" s="13" t="str">
        <x:v>Easy</x:v>
      </x:c>
      <x:c r="K9" s="13" t="str">
        <x:v>Plug or division for reliable residential establishment; seed for larger restoration areas.</x:v>
      </x:c>
      <x:c r="L9" s="13" t="str">
        <x:v>Apr–May; late Aug–Sep, finishing about six weeks before the first frost.</x:v>
      </x:c>
      <x:c r="M9" s="13" t="str"/>
      <x:c r="N9" s="13" t="str"/>
      <x:c r="O9" s="13" t="str">
        <x:v>Red Columbine, Spotted Crane's Bill, Virginia Bluebells, Wild Ginger</x:v>
      </x:c>
      <x:c r="P9" s="13" t="str">
        <x:v>Use under fruiting shrubs and trees; not suitable for hot vegetable beds.</x:v>
      </x:c>
      <x:c r="Q9" s="13" t="str">
        <x:v>Leave some stems and seedheads through winter; divide or thin only when needed.</x:v>
      </x:c>
    </x:row>
    <x:row r="10">
      <x:c r="A10" s="13" t="str">
        <x:v>Bottlebrush Grass</x:v>
      </x:c>
      <x:c r="B10" s="13" t="str">
        <x:v>Elymus hystrix</x:v>
      </x:c>
      <x:c r="C10" s="13" t="str">
        <x:v>Shade-tolerant bottlebrush grass</x:v>
      </x:c>
      <x:c r="D10" s="13" t="str">
        <x:v>Part shade–shade</x:v>
      </x:c>
      <x:c r="E10" s="13" t="str">
        <x:v>Dry–medium</x:v>
      </x:c>
      <x:c r="F10" s="13" t="str">
        <x:v>3–5 ft</x:v>
      </x:c>
      <x:c r="G10" s="13" t="str">
        <x:v>2–3 ft</x:v>
      </x:c>
      <x:c r="H10" s="13" t="str">
        <x:v>Seedheads Jun–Aug</x:v>
      </x:c>
      <x:c r="I10" s="13" t="str">
        <x:v>Clumping / self-seeding</x:v>
      </x:c>
      <x:c r="J10" s="13" t="str">
        <x:v>Easy</x:v>
      </x:c>
      <x:c r="K10" s="13" t="str">
        <x:v>Plug for small gardens; seed for larger matrices and restorations.</x:v>
      </x:c>
      <x:c r="L10" s="13" t="str">
        <x:v>Plugs: Apr–May or late Aug–Sep. Seed: dormant sow after the first hard frost or use the species-specific protocol.</x:v>
      </x:c>
      <x:c r="M10" s="13" t="str"/>
      <x:c r="N10" s="13" t="str"/>
      <x:c r="O10" s="13" t="str">
        <x:v>False Solomon's Seal, Solomon's Seal, Spicebush, Witch Hazel</x:v>
      </x:c>
      <x:c r="P10" s="13" t="str">
        <x:v>Use behind woodland groundcovers and away from shallow-rooted annual crops.</x:v>
      </x:c>
      <x:c r="Q10" s="13" t="str">
        <x:v>Leave standing through winter; cut back in early spring.</x:v>
      </x:c>
    </x:row>
    <x:row r="11">
      <x:c r="A11" s="13" t="str">
        <x:v>Bush Honeysuckle</x:v>
      </x:c>
      <x:c r="B11" s="13" t="str">
        <x:v>Diervilla lonicera</x:v>
      </x:c>
      <x:c r="C11" s="13" t="str">
        <x:v>Low tough shrub for dry shade</x:v>
      </x:c>
      <x:c r="D11" s="13" t="str">
        <x:v>Part shade–sun</x:v>
      </x:c>
      <x:c r="E11" s="13" t="str">
        <x:v>Dry–medium</x:v>
      </x:c>
      <x:c r="F11" s="13" t="str">
        <x:v>3–6 ft</x:v>
      </x:c>
      <x:c r="G11" s="13" t="str">
        <x:v>3–6 ft</x:v>
      </x:c>
      <x:c r="H11" s="13" t="str">
        <x:v>Flowers Jun–Aug</x:v>
      </x:c>
      <x:c r="I11" s="13" t="str">
        <x:v>Moderate suckering</x:v>
      </x:c>
      <x:c r="J11" s="13" t="str">
        <x:v>Easy</x:v>
      </x:c>
      <x:c r="K11" s="13" t="str">
        <x:v>Container or balled-and-burlapped; bare-root in early spring.</x:v>
      </x:c>
      <x:c r="L11" s="13" t="str">
        <x:v>Early Apr–May after soil thaws and drains; Sep–mid Oct for container/B&amp;B. Bare-root: early spring.</x:v>
      </x:c>
      <x:c r="M11" s="13" t="str"/>
      <x:c r="N11" s="13" t="str"/>
      <x:c r="O11" s="13" t="str">
        <x:v>Ninebark, Fragrant Sumac, Shrubby St. John's Wort, Little Bluestem</x:v>
      </x:c>
      <x:c r="P11" s="13" t="str">
        <x:v>Use as a windbreak or edge; leave enough clearance for mature width.</x:v>
      </x:c>
      <x:c r="Q11" s="13" t="str">
        <x:v>Provide mature width; prune for access and renewal rather than forcing it into a small space.</x:v>
      </x:c>
    </x:row>
    <x:row r="12">
      <x:c r="A12" s="13" t="str">
        <x:v>Celandine Poppy</x:v>
      </x:c>
      <x:c r="B12" s="13" t="str">
        <x:v>Stylophorum diphyllum</x:v>
      </x:c>
      <x:c r="C12" s="13" t="str">
        <x:v>Long-blooming yellow shade flower</x:v>
      </x:c>
      <x:c r="D12" s="13" t="str">
        <x:v>Part shade–shade</x:v>
      </x:c>
      <x:c r="E12" s="13" t="str">
        <x:v>Medium–moist</x:v>
      </x:c>
      <x:c r="F12" s="13" t="str">
        <x:v>2–4 ft</x:v>
      </x:c>
      <x:c r="G12" s="13" t="str">
        <x:v>18–30 in</x:v>
      </x:c>
      <x:c r="H12" s="13" t="str">
        <x:v>Flowers Apr–Jun</x:v>
      </x:c>
      <x:c r="I12" s="13" t="str">
        <x:v>Strong self-seeding</x:v>
      </x:c>
      <x:c r="J12" s="13" t="str">
        <x:v>Easy</x:v>
      </x:c>
      <x:c r="K12" s="13" t="str">
        <x:v>Plug or division for reliable residential establishment; seed for larger restoration areas.</x:v>
      </x:c>
      <x:c r="L12" s="13" t="str">
        <x:v>Apr–May; late Aug–Sep, finishing about six weeks before the first frost.</x:v>
      </x:c>
      <x:c r="M12" s="13" t="str"/>
      <x:c r="N12" s="13" t="str"/>
      <x:c r="O12" s="13" t="str">
        <x:v>Wild Ginger, Pennsylvania Sedge, Woodland Phlox, Prairie Alumroot</x:v>
      </x:c>
      <x:c r="P12" s="13" t="str">
        <x:v>Use as living mulch beneath shrubs and trees; keep out of cultivated annual rows.</x:v>
      </x:c>
      <x:c r="Q12" s="13" t="str">
        <x:v>Retain leaf litter; avoid deep mulch over crowns.</x:v>
      </x:c>
    </x:row>
    <x:row r="13">
      <x:c r="A13" s="13" t="str">
        <x:v>Christmas Fern</x:v>
      </x:c>
      <x:c r="B13" s="13" t="str">
        <x:v>Polystichum acrostichoides</x:v>
      </x:c>
      <x:c r="C13" s="13" t="str">
        <x:v>Evergreen woodland fern</x:v>
      </x:c>
      <x:c r="D13" s="13" t="str">
        <x:v>Part shade–shade</x:v>
      </x:c>
      <x:c r="E13" s="13" t="str">
        <x:v>Dry–medium</x:v>
      </x:c>
      <x:c r="F13" s="13" t="str">
        <x:v>2–4 ft</x:v>
      </x:c>
      <x:c r="G13" s="13" t="str">
        <x:v>2–3 ft</x:v>
      </x:c>
      <x:c r="H13" s="13" t="str">
        <x:v>Year-round fronds</x:v>
      </x:c>
      <x:c r="I13" s="13" t="str">
        <x:v>Clumping</x:v>
      </x:c>
      <x:c r="J13" s="13" t="str">
        <x:v>Easy</x:v>
      </x:c>
      <x:c r="K13" s="13" t="str">
        <x:v>Nursery-propagated plug, container plant, or division; spores are a specialist propagation method.</x:v>
      </x:c>
      <x:c r="L13" s="13" t="str">
        <x:v>Apr–May or Sep, with reliable moisture and protection from drying winds.</x:v>
      </x:c>
      <x:c r="M13" s="13" t="str"/>
      <x:c r="N13" s="13" t="str"/>
      <x:c r="O13" s="13" t="str">
        <x:v>Wild Ginger, Pennsylvania Sedge, Woodland Phlox, Prairie Alumroot</x:v>
      </x:c>
      <x:c r="P13" s="13" t="str">
        <x:v>Use as living mulch beneath shrubs and trees; keep out of cultivated annual rows.</x:v>
      </x:c>
      <x:c r="Q13" s="13" t="str">
        <x:v>Retain leaf litter; avoid deep mulch over crowns.</x:v>
      </x:c>
    </x:row>
    <x:row r="14">
      <x:c r="A14" s="13" t="str">
        <x:v>Cinnamon Fern</x:v>
      </x:c>
      <x:c r="B14" s="13" t="str">
        <x:v>Osmunda cinnamomeum</x:v>
      </x:c>
      <x:c r="C14" s="13" t="str">
        <x:v>Large fern for moist shade</x:v>
      </x:c>
      <x:c r="D14" s="13" t="str">
        <x:v>Part shade–shade</x:v>
      </x:c>
      <x:c r="E14" s="13" t="str">
        <x:v>Moist</x:v>
      </x:c>
      <x:c r="F14" s="13" t="str">
        <x:v>2–4 ft</x:v>
      </x:c>
      <x:c r="G14" s="13" t="str">
        <x:v>2–3 ft</x:v>
      </x:c>
      <x:c r="H14" s="13" t="str">
        <x:v>Fertile fronds spring</x:v>
      </x:c>
      <x:c r="I14" s="13" t="str">
        <x:v>Large clump</x:v>
      </x:c>
      <x:c r="J14" s="13" t="str">
        <x:v>Moderate</x:v>
      </x:c>
      <x:c r="K14" s="13" t="str">
        <x:v>Nursery-propagated plug, container plant, or division; spores are a specialist propagation method.</x:v>
      </x:c>
      <x:c r="L14" s="13" t="str">
        <x:v>Apr–May or Sep, with reliable moisture and protection from drying winds.</x:v>
      </x:c>
      <x:c r="M14" s="13" t="str"/>
      <x:c r="N14" s="13" t="str"/>
      <x:c r="O14" s="13" t="str">
        <x:v>False Solomon's Seal, Solomon's Seal, Spicebush, Witch Hazel</x:v>
      </x:c>
      <x:c r="P14" s="13" t="str">
        <x:v>Use behind woodland groundcovers and away from shallow-rooted annual crops.</x:v>
      </x:c>
      <x:c r="Q14" s="13" t="str">
        <x:v>Retain leaf litter; avoid deep mulch over crowns.</x:v>
      </x:c>
    </x:row>
    <x:row r="15">
      <x:c r="A15" s="13" t="str">
        <x:v>Common Pawpaw</x:v>
      </x:c>
      <x:c r="B15" s="13" t="str">
        <x:v>Asimina triloba</x:v>
      </x:c>
      <x:c r="C15" s="13" t="str">
        <x:v>Native fruit tree and woodland understory</x:v>
      </x:c>
      <x:c r="D15" s="13" t="str">
        <x:v>Part shade when young; sun for fruit</x:v>
      </x:c>
      <x:c r="E15" s="13" t="str">
        <x:v>Medium–moist</x:v>
      </x:c>
      <x:c r="F15" s="13" t="str">
        <x:v>12–25 ft</x:v>
      </x:c>
      <x:c r="G15" s="13" t="str">
        <x:v>12–20 ft</x:v>
      </x:c>
      <x:c r="H15" s="13" t="str">
        <x:v>Flowers Apr–May; fruit Sep–Oct</x:v>
      </x:c>
      <x:c r="I15" s="13" t="str">
        <x:v>Colonizing small tree</x:v>
      </x:c>
      <x:c r="J15" s="13" t="str">
        <x:v>Moderate</x:v>
      </x:c>
      <x:c r="K15" s="13" t="str">
        <x:v>Container or balled-and-burlapped; bare-root in early spring.</x:v>
      </x:c>
      <x:c r="L15" s="13" t="str">
        <x:v>Early Apr–May after soil thaws and drains; Sep–mid Oct for container/B&amp;B. Bare-root: early spring.</x:v>
      </x:c>
      <x:c r="M15" s="13" t="str">
        <x:v>Fully ripe soft fruit pulp</x:v>
      </x:c>
      <x:c r="N15" s="13" t="str">
        <x:v>Do not eat seeds or skin; some people are sensitive</x:v>
      </x:c>
      <x:c r="O15" s="13" t="str">
        <x:v>Spicebush, Ramps, Wild Ginger, Pennsylvania Sedge</x:v>
      </x:c>
      <x:c r="P15" s="13" t="str">
        <x:v>Use beneath deciduous canopy, not inside a full-sun vegetable bed.</x:v>
      </x:c>
      <x:c r="Q15" s="13" t="str">
        <x:v>Plant at least two genetically different trees for cross-pollination.</x:v>
      </x:c>
    </x:row>
    <x:row r="16">
      <x:c r="A16" s="13" t="str">
        <x:v>Dutchman's Breeches</x:v>
      </x:c>
      <x:c r="B16" s="13" t="str">
        <x:v>Dicentra cucullaria</x:v>
      </x:c>
      <x:c r="C16" s="13" t="str">
        <x:v>Early spring ephemeral</x:v>
      </x:c>
      <x:c r="D16" s="13" t="str">
        <x:v>Part shade–shade</x:v>
      </x:c>
      <x:c r="E16" s="13" t="str">
        <x:v>Medium</x:v>
      </x:c>
      <x:c r="F16" s="13" t="str">
        <x:v>1–2 ft</x:v>
      </x:c>
      <x:c r="G16" s="13" t="str">
        <x:v>12–18 in</x:v>
      </x:c>
      <x:c r="H16" s="13" t="str">
        <x:v>Flowers Mar–May; dormant by summer</x:v>
      </x:c>
      <x:c r="I16" s="13" t="str">
        <x:v>Slow colony</x:v>
      </x:c>
      <x:c r="J16" s="13" t="str">
        <x:v>Advanced</x:v>
      </x:c>
      <x:c r="K16" s="13" t="str">
        <x:v>Plug or division for reliable residential establishment; seed for larger restoration areas.</x:v>
      </x:c>
      <x:c r="L16" s="13" t="str">
        <x:v>Apr–May; late Aug–Sep, finishing about six weeks before the first frost.</x:v>
      </x:c>
      <x:c r="M16" s="13" t="str"/>
      <x:c r="N16" s="13" t="str"/>
      <x:c r="O16" s="13" t="str">
        <x:v>Red Columbine, Spotted Crane's Bill, Virginia Bluebells, Wild Ginger</x:v>
      </x:c>
      <x:c r="P16" s="13" t="str">
        <x:v>Use under fruiting shrubs and trees; not suitable for hot vegetable beds.</x:v>
      </x:c>
      <x:c r="Q16" s="13" t="str">
        <x:v>Retain leaf litter; avoid deep mulch over crowns.</x:v>
      </x:c>
    </x:row>
    <x:row r="17">
      <x:c r="A17" s="13" t="str">
        <x:v>False Solomon's Seal</x:v>
      </x:c>
      <x:c r="B17" s="13" t="str">
        <x:v>Maianthemum racemosum</x:v>
      </x:c>
      <x:c r="C17" s="13" t="str">
        <x:v>Architectural woodland perennial with berries</x:v>
      </x:c>
      <x:c r="D17" s="13" t="str">
        <x:v>Part shade–shade</x:v>
      </x:c>
      <x:c r="E17" s="13" t="str">
        <x:v>Medium</x:v>
      </x:c>
      <x:c r="F17" s="13" t="str">
        <x:v>2–4 ft</x:v>
      </x:c>
      <x:c r="G17" s="13" t="str">
        <x:v>18–30 in</x:v>
      </x:c>
      <x:c r="H17" s="13" t="str">
        <x:v>Flowers May–Jun; berries late summer</x:v>
      </x:c>
      <x:c r="I17" s="13" t="str">
        <x:v>Slow rhizomes</x:v>
      </x:c>
      <x:c r="J17" s="13" t="str">
        <x:v>Easy</x:v>
      </x:c>
      <x:c r="K17" s="13" t="str">
        <x:v>Plug or division for reliable residential establishment; seed for larger restoration areas.</x:v>
      </x:c>
      <x:c r="L17" s="13" t="str">
        <x:v>Apr–May; late Aug–Sep, finishing about six weeks before the first frost.</x:v>
      </x:c>
      <x:c r="M17" s="13" t="str"/>
      <x:c r="N17" s="13" t="str"/>
      <x:c r="O17" s="13" t="str">
        <x:v>Solomon's Seal, Spicebush, Witch Hazel, Cinnamon Fern</x:v>
      </x:c>
      <x:c r="P17" s="13" t="str">
        <x:v>Use behind woodland groundcovers and away from shallow-rooted annual crops.</x:v>
      </x:c>
      <x:c r="Q17" s="13" t="str">
        <x:v>Retain leaf litter; avoid deep mulch over crowns.</x:v>
      </x:c>
    </x:row>
    <x:row r="18">
      <x:c r="A18" s="13" t="str">
        <x:v>Fragrant Sumac</x:v>
      </x:c>
      <x:c r="B18" s="13" t="str">
        <x:v>Rhus aromatica</x:v>
      </x:c>
      <x:c r="C18" s="13" t="str">
        <x:v>Low dry-site shrub and slope cover</x:v>
      </x:c>
      <x:c r="D18" s="13" t="str">
        <x:v>Full sun–part shade</x:v>
      </x:c>
      <x:c r="E18" s="13" t="str">
        <x:v>Dry</x:v>
      </x:c>
      <x:c r="F18" s="13" t="str">
        <x:v>3–6 ft</x:v>
      </x:c>
      <x:c r="G18" s="13" t="str">
        <x:v>3–6 ft</x:v>
      </x:c>
      <x:c r="H18" s="13" t="str">
        <x:v>Flowers Apr; red fall color</x:v>
      </x:c>
      <x:c r="I18" s="13" t="str">
        <x:v>Strong suckering</x:v>
      </x:c>
      <x:c r="J18" s="13" t="str">
        <x:v>Easy</x:v>
      </x:c>
      <x:c r="K18" s="13" t="str">
        <x:v>Container or balled-and-burlapped; bare-root in early spring.</x:v>
      </x:c>
      <x:c r="L18" s="13" t="str">
        <x:v>Early Apr–May after soil thaws and drains; Sep–mid Oct for container/B&amp;B. Bare-root: early spring.</x:v>
      </x:c>
      <x:c r="M18" s="13" t="str"/>
      <x:c r="N18" s="13" t="str"/>
      <x:c r="O18" s="13" t="str">
        <x:v>Ninebark, Shrubby St. John's Wort, Little Bluestem, Pale Purple Coneflower</x:v>
      </x:c>
      <x:c r="P18" s="13" t="str">
        <x:v>Use as a windbreak or edge; leave enough clearance for mature width.</x:v>
      </x:c>
      <x:c r="Q18" s="13" t="str">
        <x:v>Provide mature width; prune for access and renewal rather than forcing it into a small space.</x:v>
      </x:c>
    </x:row>
    <x:row r="19">
      <x:c r="A19" s="13" t="str">
        <x:v>Golden Ragwort</x:v>
      </x:c>
      <x:c r="B19" s="13" t="str">
        <x:v>Packera aurea</x:v>
      </x:c>
      <x:c r="C19" s="13" t="str">
        <x:v>Fast evergreen-ish groundcover for moist shade</x:v>
      </x:c>
      <x:c r="D19" s="13" t="str">
        <x:v>Part shade–sun</x:v>
      </x:c>
      <x:c r="E19" s="13" t="str">
        <x:v>Medium–moist</x:v>
      </x:c>
      <x:c r="F19" s="13" t="str">
        <x:v>1–2 ft</x:v>
      </x:c>
      <x:c r="G19" s="13" t="str">
        <x:v>12–18 in</x:v>
      </x:c>
      <x:c r="H19" s="13" t="str">
        <x:v>Flowers Apr–Jun</x:v>
      </x:c>
      <x:c r="I19" s="13" t="str">
        <x:v>Strong rhizomes / seedlings</x:v>
      </x:c>
      <x:c r="J19" s="13" t="str">
        <x:v>Easy</x:v>
      </x:c>
      <x:c r="K19" s="13" t="str">
        <x:v>Plug or division for reliable residential establishment; seed for larger restoration areas.</x:v>
      </x:c>
      <x:c r="L19" s="13" t="str">
        <x:v>Apr–May; late Aug–Sep, finishing about six weeks before the first frost.</x:v>
      </x:c>
      <x:c r="M19" s="13" t="str"/>
      <x:c r="N19" s="13" t="str"/>
      <x:c r="O19" s="13" t="str">
        <x:v>Wild Ginger, Pennsylvania Sedge, Woodland Phlox, Prairie Alumroot</x:v>
      </x:c>
      <x:c r="P19" s="13" t="str">
        <x:v>Use as living mulch beneath shrubs and trees; keep out of cultivated annual rows.</x:v>
      </x:c>
      <x:c r="Q19" s="13" t="str">
        <x:v>Retain leaf litter; avoid deep mulch over crowns.</x:v>
      </x:c>
    </x:row>
    <x:row r="20">
      <x:c r="A20" s="13" t="str">
        <x:v>Ivory Sedge</x:v>
      </x:c>
      <x:c r="B20" s="13" t="str">
        <x:v>Carex eburnea</x:v>
      </x:c>
      <x:c r="C20" s="13" t="str">
        <x:v>Fine low sedge for dry shade</x:v>
      </x:c>
      <x:c r="D20" s="13" t="str">
        <x:v>Part shade–shade</x:v>
      </x:c>
      <x:c r="E20" s="13" t="str">
        <x:v>Dry–medium</x:v>
      </x:c>
      <x:c r="F20" s="13" t="str">
        <x:v>1–2 ft</x:v>
      </x:c>
      <x:c r="G20" s="13" t="str">
        <x:v>12–18 in</x:v>
      </x:c>
      <x:c r="H20" s="13" t="str">
        <x:v>Seedheads spring</x:v>
      </x:c>
      <x:c r="I20" s="13" t="str">
        <x:v>Clumping</x:v>
      </x:c>
      <x:c r="J20" s="13" t="str">
        <x:v>Easy</x:v>
      </x:c>
      <x:c r="K20" s="13" t="str">
        <x:v>Plug or division; seed for restoration-scale work.</x:v>
      </x:c>
      <x:c r="L20" s="13" t="str">
        <x:v>Apr–May or late Aug–Sep; wet-site plugs should be installed only when site hydrology is stable.</x:v>
      </x:c>
      <x:c r="M20" s="13" t="str"/>
      <x:c r="N20" s="13" t="str"/>
      <x:c r="O20" s="13" t="str">
        <x:v>Wild Ginger, Pennsylvania Sedge, Woodland Phlox, Prairie Alumroot</x:v>
      </x:c>
      <x:c r="P20" s="13" t="str">
        <x:v>Use as living mulch beneath shrubs and trees; keep out of cultivated annual rows.</x:v>
      </x:c>
      <x:c r="Q20" s="13" t="str">
        <x:v>Leave standing through winter; cut back in early spring.</x:v>
      </x:c>
    </x:row>
    <x:row r="21">
      <x:c r="A21" s="13" t="str">
        <x:v>Large White Trillium</x:v>
      </x:c>
      <x:c r="B21" s="13" t="str">
        <x:v>Trillium grandiflorum</x:v>
      </x:c>
      <x:c r="C21" s="13" t="str">
        <x:v>Classic white spring woodland flower</x:v>
      </x:c>
      <x:c r="D21" s="13" t="str">
        <x:v>Part shade–shade</x:v>
      </x:c>
      <x:c r="E21" s="13" t="str">
        <x:v>Medium</x:v>
      </x:c>
      <x:c r="F21" s="13" t="str">
        <x:v>2–4 ft</x:v>
      </x:c>
      <x:c r="G21" s="13" t="str">
        <x:v>18–30 in</x:v>
      </x:c>
      <x:c r="H21" s="13" t="str">
        <x:v>Flowers Apr–May</x:v>
      </x:c>
      <x:c r="I21" s="13" t="str">
        <x:v>Very slow clump</x:v>
      </x:c>
      <x:c r="J21" s="13" t="str">
        <x:v>Advanced</x:v>
      </x:c>
      <x:c r="K21" s="13" t="str">
        <x:v>Plug or division for reliable residential establishment; seed for larger restoration areas.</x:v>
      </x:c>
      <x:c r="L21" s="13" t="str">
        <x:v>Apr–May; late Aug–Sep, finishing about six weeks before the first frost.</x:v>
      </x:c>
      <x:c r="M21" s="13" t="str"/>
      <x:c r="N21" s="13" t="str"/>
      <x:c r="O21" s="13" t="str">
        <x:v>Red Columbine, Spotted Crane's Bill, Virginia Bluebells, Wild Ginger</x:v>
      </x:c>
      <x:c r="P21" s="13" t="str">
        <x:v>Use under fruiting shrubs and trees; not suitable for hot vegetable beds.</x:v>
      </x:c>
      <x:c r="Q21" s="13" t="str">
        <x:v>Retain leaf litter; avoid deep mulch over crowns.</x:v>
      </x:c>
    </x:row>
    <x:row r="22">
      <x:c r="A22" s="13" t="str">
        <x:v>Large-Flower Bellwort</x:v>
      </x:c>
      <x:c r="B22" s="13" t="str">
        <x:v>Uvularia grandiflora</x:v>
      </x:c>
      <x:c r="C22" s="13" t="str">
        <x:v>Yellow spring woodland flower</x:v>
      </x:c>
      <x:c r="D22" s="13" t="str">
        <x:v>Part shade–shade</x:v>
      </x:c>
      <x:c r="E22" s="13" t="str">
        <x:v>Medium</x:v>
      </x:c>
      <x:c r="F22" s="13" t="str">
        <x:v>2–4 ft</x:v>
      </x:c>
      <x:c r="G22" s="13" t="str">
        <x:v>18–30 in</x:v>
      </x:c>
      <x:c r="H22" s="13" t="str">
        <x:v>Flowers Apr–May</x:v>
      </x:c>
      <x:c r="I22" s="13" t="str">
        <x:v>Slow clump</x:v>
      </x:c>
      <x:c r="J22" s="13" t="str">
        <x:v>Moderate</x:v>
      </x:c>
      <x:c r="K22" s="13" t="str">
        <x:v>Plug or division for reliable residential establishment; seed for larger restoration areas.</x:v>
      </x:c>
      <x:c r="L22" s="13" t="str">
        <x:v>Apr–May; late Aug–Sep, finishing about six weeks before the first frost.</x:v>
      </x:c>
      <x:c r="M22" s="13" t="str"/>
      <x:c r="N22" s="13" t="str"/>
      <x:c r="O22" s="13" t="str">
        <x:v>Red Columbine, Spotted Crane's Bill, Virginia Bluebells, Wild Ginger</x:v>
      </x:c>
      <x:c r="P22" s="13" t="str">
        <x:v>Use under fruiting shrubs and trees; not suitable for hot vegetable beds.</x:v>
      </x:c>
      <x:c r="Q22" s="13" t="str">
        <x:v>Retain leaf litter; avoid deep mulch over crowns.</x:v>
      </x:c>
    </x:row>
    <x:row r="23">
      <x:c r="A23" s="13" t="str">
        <x:v>Lowbush Blueberry</x:v>
      </x:c>
      <x:c r="B23" s="13" t="str">
        <x:v>Vaccinium angustifolium</x:v>
      </x:c>
      <x:c r="C23" s="13" t="str">
        <x:v>Low edible blueberry groundcover</x:v>
      </x:c>
      <x:c r="D23" s="13" t="str">
        <x:v>Full sun–part shade</x:v>
      </x:c>
      <x:c r="E23" s="13" t="str">
        <x:v>Acidic, well-drained</x:v>
      </x:c>
      <x:c r="F23" s="13" t="str">
        <x:v>1–2 ft</x:v>
      </x:c>
      <x:c r="G23" s="13" t="str">
        <x:v>12–18 in</x:v>
      </x:c>
      <x:c r="H23" s="13" t="str">
        <x:v>Flowers May; fruit Jul–Aug</x:v>
      </x:c>
      <x:c r="I23" s="13" t="str">
        <x:v>Slow colony</x:v>
      </x:c>
      <x:c r="J23" s="13" t="str">
        <x:v>Advanced</x:v>
      </x:c>
      <x:c r="K23" s="13" t="str">
        <x:v>Container or balled-and-burlapped; bare-root in early spring.</x:v>
      </x:c>
      <x:c r="L23" s="13" t="str">
        <x:v>Early Apr–May after soil thaws and drains; Sep–mid Oct for container/B&amp;B. Bare-root: early spring.</x:v>
      </x:c>
      <x:c r="M23" s="13" t="str">
        <x:v>Ripe blueberries</x:v>
      </x:c>
      <x:c r="N23" s="13" t="str">
        <x:v>Only grow in reliably acidic soil</x:v>
      </x:c>
      <x:c r="O23" s="13" t="str">
        <x:v>Highbush Blueberry, Pennsylvania Sedge, Cinnamon Fern</x:v>
      </x:c>
      <x:c r="P23" s="13" t="str">
        <x:v>Keep in a separate acidic bed; do not lime or mix with ordinary vegetable soil.</x:v>
      </x:c>
      <x:c r="Q23" s="13" t="str">
        <x:v>Chicago clay is usually unsuitable without a dedicated acidic raised bed or container.</x:v>
      </x:c>
    </x:row>
    <x:row r="24">
      <x:c r="A24" s="13" t="str">
        <x:v>Miterwort</x:v>
      </x:c>
      <x:c r="B24" s="13" t="str">
        <x:v>Mitella diphylla</x:v>
      </x:c>
      <x:c r="C24" s="13" t="str">
        <x:v>Delicate spring woodland flower</x:v>
      </x:c>
      <x:c r="D24" s="13" t="str">
        <x:v>Shade–part shade</x:v>
      </x:c>
      <x:c r="E24" s="13" t="str">
        <x:v>Medium–moist</x:v>
      </x:c>
      <x:c r="F24" s="13" t="str">
        <x:v>1–2 ft</x:v>
      </x:c>
      <x:c r="G24" s="13" t="str">
        <x:v>12–18 in</x:v>
      </x:c>
      <x:c r="H24" s="13" t="str">
        <x:v>Flowers Apr–Jun</x:v>
      </x:c>
      <x:c r="I24" s="13" t="str">
        <x:v>Slow clump</x:v>
      </x:c>
      <x:c r="J24" s="13" t="str">
        <x:v>Advanced</x:v>
      </x:c>
      <x:c r="K24" s="13" t="str">
        <x:v>Plug or division for reliable residential establishment; seed for larger restoration areas.</x:v>
      </x:c>
      <x:c r="L24" s="13" t="str">
        <x:v>Apr–May; late Aug–Sep, finishing about six weeks before the first frost.</x:v>
      </x:c>
      <x:c r="M24" s="13" t="str"/>
      <x:c r="N24" s="13" t="str"/>
      <x:c r="O24" s="13" t="str">
        <x:v>Red Columbine, Spotted Crane's Bill, Virginia Bluebells, Wild Ginger</x:v>
      </x:c>
      <x:c r="P24" s="13" t="str">
        <x:v>Use under fruiting shrubs and trees; not suitable for hot vegetable beds.</x:v>
      </x:c>
      <x:c r="Q24" s="13" t="str">
        <x:v>Retain leaf litter; avoid deep mulch over crowns.</x:v>
      </x:c>
    </x:row>
    <x:row r="25">
      <x:c r="A25" s="13" t="str">
        <x:v>Northern Maidenhair Fern</x:v>
      </x:c>
      <x:c r="B25" s="13" t="str">
        <x:v>Adiantum pedatum</x:v>
      </x:c>
      <x:c r="C25" s="13" t="str">
        <x:v>Fine-textured woodland fern</x:v>
      </x:c>
      <x:c r="D25" s="13" t="str">
        <x:v>Part shade–shade</x:v>
      </x:c>
      <x:c r="E25" s="13" t="str">
        <x:v>Medium–moist</x:v>
      </x:c>
      <x:c r="F25" s="13" t="str">
        <x:v>2–4 ft</x:v>
      </x:c>
      <x:c r="G25" s="13" t="str">
        <x:v>2–3 ft</x:v>
      </x:c>
      <x:c r="H25" s="13" t="str">
        <x:v>Foliage May–Oct</x:v>
      </x:c>
      <x:c r="I25" s="13" t="str">
        <x:v>Slow clump</x:v>
      </x:c>
      <x:c r="J25" s="13" t="str">
        <x:v>Moderate</x:v>
      </x:c>
      <x:c r="K25" s="13" t="str">
        <x:v>Nursery-propagated plug, container plant, or division; spores are a specialist propagation method.</x:v>
      </x:c>
      <x:c r="L25" s="13" t="str">
        <x:v>Apr–May or Sep, with reliable moisture and protection from drying winds.</x:v>
      </x:c>
      <x:c r="M25" s="13" t="str"/>
      <x:c r="N25" s="13" t="str"/>
      <x:c r="O25" s="13" t="str">
        <x:v>False Solomon's Seal, Solomon's Seal, Spicebush, Witch Hazel</x:v>
      </x:c>
      <x:c r="P25" s="13" t="str">
        <x:v>Use behind woodland groundcovers and away from shallow-rooted annual crops.</x:v>
      </x:c>
      <x:c r="Q25" s="13" t="str">
        <x:v>Retain leaf litter; avoid deep mulch over crowns.</x:v>
      </x:c>
    </x:row>
    <x:row r="26">
      <x:c r="A26" s="13" t="str">
        <x:v>Ostrich Fern</x:v>
      </x:c>
      <x:c r="B26" s="13" t="str">
        <x:v>Matteuccia struthiopteris</x:v>
      </x:c>
      <x:c r="C26" s="13" t="str">
        <x:v>Edible spring fiddleheads and tall fern</x:v>
      </x:c>
      <x:c r="D26" s="13" t="str">
        <x:v>Part shade–shade</x:v>
      </x:c>
      <x:c r="E26" s="13" t="str">
        <x:v>Moist</x:v>
      </x:c>
      <x:c r="F26" s="13" t="str">
        <x:v>2–4 ft</x:v>
      </x:c>
      <x:c r="G26" s="13" t="str">
        <x:v>2–3 ft</x:v>
      </x:c>
      <x:c r="H26" s="13" t="str">
        <x:v>Fiddleheads Apr–May</x:v>
      </x:c>
      <x:c r="I26" s="13" t="str">
        <x:v>Strong rhizomes</x:v>
      </x:c>
      <x:c r="J26" s="13" t="str">
        <x:v>Moderate</x:v>
      </x:c>
      <x:c r="K26" s="13" t="str">
        <x:v>Nursery-grown crowns or divisions</x:v>
      </x:c>
      <x:c r="L26" s="13" t="str">
        <x:v>Apr–May or Sep</x:v>
      </x:c>
      <x:c r="M26" s="13" t="str">
        <x:v>Only tightly coiled ostrich-fern fiddleheads</x:v>
      </x:c>
      <x:c r="N26" s="13" t="str">
        <x:v>Correct identification is essential; boil 15 minutes or steam 10–12 minutes before eating</x:v>
      </x:c>
      <x:c r="O26" s="13" t="str">
        <x:v>Common Pawpaw, Spicebush, Ramps, Wild Ginger</x:v>
      </x:c>
      <x:c r="P26" s="13" t="str">
        <x:v>Use beneath deciduous canopy, not inside a full-sun vegetable bed.</x:v>
      </x:c>
      <x:c r="Q26" s="13" t="str">
        <x:v>Harvest only a small portion from established crowns.</x:v>
      </x:c>
    </x:row>
    <x:row r="27">
      <x:c r="A27" s="13" t="str">
        <x:v>Pagoda Dogwood</x:v>
      </x:c>
      <x:c r="B27" s="13" t="str">
        <x:v>Cornus alternifolia</x:v>
      </x:c>
      <x:c r="C27" s="13" t="str">
        <x:v>Small layered woodland tree/shrub</x:v>
      </x:c>
      <x:c r="D27" s="13" t="str">
        <x:v>Part shade–sun</x:v>
      </x:c>
      <x:c r="E27" s="13" t="str">
        <x:v>Medium–moist</x:v>
      </x:c>
      <x:c r="F27" s="13" t="str">
        <x:v>12–25 ft</x:v>
      </x:c>
      <x:c r="G27" s="13" t="str">
        <x:v>12–20 ft</x:v>
      </x:c>
      <x:c r="H27" s="13" t="str">
        <x:v>Flowers May–Jun; fruit late summer</x:v>
      </x:c>
      <x:c r="I27" s="13" t="str">
        <x:v>Small tree</x:v>
      </x:c>
      <x:c r="J27" s="13" t="str">
        <x:v>Moderate</x:v>
      </x:c>
      <x:c r="K27" s="13" t="str">
        <x:v>Container or balled-and-burlapped; bare-root in early spring.</x:v>
      </x:c>
      <x:c r="L27" s="13" t="str">
        <x:v>Early Apr–May after soil thaws and drains; Sep–mid Oct for container/B&amp;B. Bare-root: early spring.</x:v>
      </x:c>
      <x:c r="M27" s="13" t="str"/>
      <x:c r="N27" s="13" t="str"/>
      <x:c r="O27" s="13" t="str">
        <x:v>False Solomon's Seal, Solomon's Seal, Spicebush, Witch Hazel</x:v>
      </x:c>
      <x:c r="P27" s="13" t="str">
        <x:v>Use behind woodland groundcovers and away from shallow-rooted annual crops.</x:v>
      </x:c>
      <x:c r="Q27" s="13" t="str">
        <x:v>Provide mature width; prune for access and renewal rather than forcing it into a small space.</x:v>
      </x:c>
    </x:row>
    <x:row r="28">
      <x:c r="A28" s="13" t="str">
        <x:v>Pennsylvania Sedge</x:v>
      </x:c>
      <x:c r="B28" s="13" t="str">
        <x:v>Carex pensylvanica</x:v>
      </x:c>
      <x:c r="C28" s="13" t="str">
        <x:v>Dry-shade lawn alternative</x:v>
      </x:c>
      <x:c r="D28" s="13" t="str">
        <x:v>Part shade–shade</x:v>
      </x:c>
      <x:c r="E28" s="13" t="str">
        <x:v>Dry–medium</x:v>
      </x:c>
      <x:c r="F28" s="13" t="str">
        <x:v>1–2 ft</x:v>
      </x:c>
      <x:c r="G28" s="13" t="str">
        <x:v>12–18 in</x:v>
      </x:c>
      <x:c r="H28" s="13" t="str">
        <x:v>Flowers Apr–May</x:v>
      </x:c>
      <x:c r="I28" s="13" t="str">
        <x:v>Moderate rhizomes</x:v>
      </x:c>
      <x:c r="J28" s="13" t="str">
        <x:v>Easy</x:v>
      </x:c>
      <x:c r="K28" s="13" t="str">
        <x:v>Plug or division; seed for restoration-scale work.</x:v>
      </x:c>
      <x:c r="L28" s="13" t="str">
        <x:v>Apr–May or late Aug–Sep; wet-site plugs should be installed only when site hydrology is stable.</x:v>
      </x:c>
      <x:c r="M28" s="13" t="str"/>
      <x:c r="N28" s="13" t="str"/>
      <x:c r="O28" s="13" t="str">
        <x:v>Wild Ginger, Woodland Phlox, Prairie Alumroot, Christmas Fern</x:v>
      </x:c>
      <x:c r="P28" s="13" t="str">
        <x:v>Use as living mulch beneath shrubs and trees; keep out of cultivated annual rows.</x:v>
      </x:c>
      <x:c r="Q28" s="13" t="str">
        <x:v>Retain leaf litter; avoid deep mulch over crowns.</x:v>
      </x:c>
    </x:row>
    <x:row r="29">
      <x:c r="A29" s="13" t="str">
        <x:v>Plantain-Leaved Sedge</x:v>
      </x:c>
      <x:c r="B29" s="13" t="str">
        <x:v>Carex plantaginea</x:v>
      </x:c>
      <x:c r="C29" s="13" t="str">
        <x:v>Broad-leaved ornamental sedge</x:v>
      </x:c>
      <x:c r="D29" s="13" t="str">
        <x:v>Part shade–shade</x:v>
      </x:c>
      <x:c r="E29" s="13" t="str">
        <x:v>Medium–moist</x:v>
      </x:c>
      <x:c r="F29" s="13" t="str">
        <x:v>1–2 ft</x:v>
      </x:c>
      <x:c r="G29" s="13" t="str">
        <x:v>12–18 in</x:v>
      </x:c>
      <x:c r="H29" s="13" t="str">
        <x:v>Evergreen-like foliage; flowers spring</x:v>
      </x:c>
      <x:c r="I29" s="13" t="str">
        <x:v>Clumping</x:v>
      </x:c>
      <x:c r="J29" s="13" t="str">
        <x:v>Easy</x:v>
      </x:c>
      <x:c r="K29" s="13" t="str">
        <x:v>Plug or division; seed for restoration-scale work.</x:v>
      </x:c>
      <x:c r="L29" s="13" t="str">
        <x:v>Apr–May or late Aug–Sep; wet-site plugs should be installed only when site hydrology is stable.</x:v>
      </x:c>
      <x:c r="M29" s="13" t="str"/>
      <x:c r="N29" s="13" t="str"/>
      <x:c r="O29" s="13" t="str">
        <x:v>Wild Ginger, Pennsylvania Sedge, Woodland Phlox, Prairie Alumroot</x:v>
      </x:c>
      <x:c r="P29" s="13" t="str">
        <x:v>Use as living mulch beneath shrubs and trees; keep out of cultivated annual rows.</x:v>
      </x:c>
      <x:c r="Q29" s="13" t="str">
        <x:v>Retain leaf litter; avoid deep mulch over crowns.</x:v>
      </x:c>
    </x:row>
    <x:row r="30">
      <x:c r="A30" s="13" t="str">
        <x:v>Prairie Alumroot</x:v>
      </x:c>
      <x:c r="B30" s="13" t="str">
        <x:v>Heuchera richardsonii</x:v>
      </x:c>
      <x:c r="C30" s="13" t="str">
        <x:v>Low foliage mound and airy flowers</x:v>
      </x:c>
      <x:c r="D30" s="13" t="str">
        <x:v>Part shade–sun</x:v>
      </x:c>
      <x:c r="E30" s="13" t="str">
        <x:v>Dry–medium</x:v>
      </x:c>
      <x:c r="F30" s="13" t="str">
        <x:v>1–2 ft</x:v>
      </x:c>
      <x:c r="G30" s="13" t="str">
        <x:v>12–18 in</x:v>
      </x:c>
      <x:c r="H30" s="13" t="str">
        <x:v>Flowers May–Jul</x:v>
      </x:c>
      <x:c r="I30" s="13" t="str">
        <x:v>Clumping</x:v>
      </x:c>
      <x:c r="J30" s="13" t="str">
        <x:v>Easy</x:v>
      </x:c>
      <x:c r="K30" s="13" t="str">
        <x:v>Plug or division for reliable residential establishment; seed for larger restoration areas.</x:v>
      </x:c>
      <x:c r="L30" s="13" t="str">
        <x:v>Apr–May; late Aug–Sep, finishing about six weeks before the first frost.</x:v>
      </x:c>
      <x:c r="M30" s="13" t="str"/>
      <x:c r="N30" s="13" t="str"/>
      <x:c r="O30" s="13" t="str">
        <x:v>Wild Ginger, Pennsylvania Sedge, Woodland Phlox, Christmas Fern</x:v>
      </x:c>
      <x:c r="P30" s="13" t="str">
        <x:v>Use as living mulch beneath shrubs and trees; keep out of cultivated annual rows.</x:v>
      </x:c>
      <x:c r="Q30" s="13" t="str">
        <x:v>Retain leaf litter; avoid deep mulch over crowns.</x:v>
      </x:c>
    </x:row>
    <x:row r="31">
      <x:c r="A31" s="13" t="str">
        <x:v>Prairie Trillium</x:v>
      </x:c>
      <x:c r="B31" s="13" t="str">
        <x:v>Trillium recurvatum</x:v>
      </x:c>
      <x:c r="C31" s="13" t="str">
        <x:v>Prairie-woodland trillium</x:v>
      </x:c>
      <x:c r="D31" s="13" t="str">
        <x:v>Part shade–shade</x:v>
      </x:c>
      <x:c r="E31" s="13" t="str">
        <x:v>Medium</x:v>
      </x:c>
      <x:c r="F31" s="13" t="str">
        <x:v>2–4 ft</x:v>
      </x:c>
      <x:c r="G31" s="13" t="str">
        <x:v>18–30 in</x:v>
      </x:c>
      <x:c r="H31" s="13" t="str">
        <x:v>Flowers Apr–May</x:v>
      </x:c>
      <x:c r="I31" s="13" t="str">
        <x:v>Slow clump</x:v>
      </x:c>
      <x:c r="J31" s="13" t="str">
        <x:v>Advanced</x:v>
      </x:c>
      <x:c r="K31" s="13" t="str">
        <x:v>Plug or division for reliable residential establishment; seed for larger restoration areas.</x:v>
      </x:c>
      <x:c r="L31" s="13" t="str">
        <x:v>Apr–May; late Aug–Sep, finishing about six weeks before the first frost.</x:v>
      </x:c>
      <x:c r="M31" s="13" t="str"/>
      <x:c r="N31" s="13" t="str"/>
      <x:c r="O31" s="13" t="str">
        <x:v>Red Columbine, Spotted Crane's Bill, Virginia Bluebells, Wild Ginger</x:v>
      </x:c>
      <x:c r="P31" s="13" t="str">
        <x:v>Use under fruiting shrubs and trees; not suitable for hot vegetable beds.</x:v>
      </x:c>
      <x:c r="Q31" s="13" t="str">
        <x:v>Retain leaf litter; avoid deep mulch over crowns.</x:v>
      </x:c>
    </x:row>
    <x:row r="32">
      <x:c r="A32" s="13" t="str">
        <x:v>Ramps</x:v>
      </x:c>
      <x:c r="B32" s="13" t="str">
        <x:v>Allium tricoccum</x:v>
      </x:c>
      <x:c r="C32" s="13" t="str">
        <x:v>Slow woodland edible</x:v>
      </x:c>
      <x:c r="D32" s="13" t="str">
        <x:v>Part shade–shade</x:v>
      </x:c>
      <x:c r="E32" s="13" t="str">
        <x:v>Medium–moist</x:v>
      </x:c>
      <x:c r="F32" s="13" t="str">
        <x:v>1–2 ft</x:v>
      </x:c>
      <x:c r="G32" s="13" t="str">
        <x:v>12–18 in</x:v>
      </x:c>
      <x:c r="H32" s="13" t="str">
        <x:v>Leaves Mar–May; bulbs later</x:v>
      </x:c>
      <x:c r="I32" s="13" t="str">
        <x:v>Slow colony</x:v>
      </x:c>
      <x:c r="J32" s="13" t="str">
        <x:v>Advanced</x:v>
      </x:c>
      <x:c r="K32" s="13" t="str">
        <x:v>Bulbs, bare-root divisions, or nursery plants</x:v>
      </x:c>
      <x:c r="L32" s="13" t="str">
        <x:v>Sep–Oct or early Apr while dormant</x:v>
      </x:c>
      <x:c r="M32" s="13" t="str">
        <x:v>Leaves and bulbs</x:v>
      </x:c>
      <x:c r="N32" s="13" t="str">
        <x:v>Harvest lightly only after a well-established colony; confirm ID</x:v>
      </x:c>
      <x:c r="O32" s="13" t="str">
        <x:v>Common Pawpaw, Spicebush, Wild Ginger, Pennsylvania Sedge</x:v>
      </x:c>
      <x:c r="P32" s="13" t="str">
        <x:v>Use beneath deciduous canopy, not inside a full-sun vegetable bed.</x:v>
      </x:c>
      <x:c r="Q32" s="13" t="str">
        <x:v>Best planted as nursery-grown bulbs/plants in fall or early spring.</x:v>
      </x:c>
    </x:row>
    <x:row r="33">
      <x:c r="A33" s="13" t="str">
        <x:v>Red Columbine</x:v>
      </x:c>
      <x:c r="B33" s="13" t="str">
        <x:v>Aquilegia canadensis</x:v>
      </x:c>
      <x:c r="C33" s="13" t="str">
        <x:v>Spring hummingbird flower</x:v>
      </x:c>
      <x:c r="D33" s="13" t="str">
        <x:v>Part shade–sun</x:v>
      </x:c>
      <x:c r="E33" s="13" t="str">
        <x:v>Dry–medium</x:v>
      </x:c>
      <x:c r="F33" s="13" t="str">
        <x:v>1–2 ft</x:v>
      </x:c>
      <x:c r="G33" s="13" t="str">
        <x:v>12–18 in</x:v>
      </x:c>
      <x:c r="H33" s="13" t="str">
        <x:v>Flowers Apr–Jun</x:v>
      </x:c>
      <x:c r="I33" s="13" t="str">
        <x:v>Clumping / self-seeding</x:v>
      </x:c>
      <x:c r="J33" s="13" t="str">
        <x:v>Easy</x:v>
      </x:c>
      <x:c r="K33" s="13" t="str">
        <x:v>Plug or division for reliable residential establishment; seed for larger restoration areas.</x:v>
      </x:c>
      <x:c r="L33" s="13" t="str">
        <x:v>Apr–May; late Aug–Sep, finishing about six weeks before the first frost.</x:v>
      </x:c>
      <x:c r="M33" s="13" t="str"/>
      <x:c r="N33" s="13" t="str"/>
      <x:c r="O33" s="13" t="str">
        <x:v>Spotted Crane's Bill, Virginia Bluebells, Wild Ginger, Pennsylvania Sedge</x:v>
      </x:c>
      <x:c r="P33" s="13" t="str">
        <x:v>Use under fruiting shrubs and trees; not suitable for hot vegetable beds.</x:v>
      </x:c>
      <x:c r="Q33" s="13" t="str">
        <x:v>Leave some stems and seedheads through winter; divide or thin only when needed.</x:v>
      </x:c>
    </x:row>
    <x:row r="34">
      <x:c r="A34" s="13" t="str">
        <x:v>Solomon's Seal</x:v>
      </x:c>
      <x:c r="B34" s="13" t="str">
        <x:v>Polygonatum biflorum</x:v>
      </x:c>
      <x:c r="C34" s="13" t="str">
        <x:v>Arching woodland structural plant</x:v>
      </x:c>
      <x:c r="D34" s="13" t="str">
        <x:v>Part shade–shade</x:v>
      </x:c>
      <x:c r="E34" s="13" t="str">
        <x:v>Dry–medium</x:v>
      </x:c>
      <x:c r="F34" s="13" t="str">
        <x:v>2–4 ft</x:v>
      </x:c>
      <x:c r="G34" s="13" t="str">
        <x:v>18–30 in</x:v>
      </x:c>
      <x:c r="H34" s="13" t="str">
        <x:v>Flowers Apr–May; berries later</x:v>
      </x:c>
      <x:c r="I34" s="13" t="str">
        <x:v>Slow rhizomes</x:v>
      </x:c>
      <x:c r="J34" s="13" t="str">
        <x:v>Easy</x:v>
      </x:c>
      <x:c r="K34" s="13" t="str">
        <x:v>Plug or division for reliable residential establishment; seed for larger restoration areas.</x:v>
      </x:c>
      <x:c r="L34" s="13" t="str">
        <x:v>Apr–May; late Aug–Sep, finishing about six weeks before the first frost.</x:v>
      </x:c>
      <x:c r="M34" s="13" t="str"/>
      <x:c r="N34" s="13" t="str"/>
      <x:c r="O34" s="13" t="str">
        <x:v>False Solomon's Seal, Spicebush, Witch Hazel, Cinnamon Fern</x:v>
      </x:c>
      <x:c r="P34" s="13" t="str">
        <x:v>Use behind woodland groundcovers and away from shallow-rooted annual crops.</x:v>
      </x:c>
      <x:c r="Q34" s="13" t="str">
        <x:v>Retain leaf litter; avoid deep mulch over crowns.</x:v>
      </x:c>
    </x:row>
    <x:row r="35">
      <x:c r="A35" s="13" t="str">
        <x:v>Spicebush</x:v>
      </x:c>
      <x:c r="B35" s="13" t="str">
        <x:v>Lindera benzoin</x:v>
      </x:c>
      <x:c r="C35" s="13" t="str">
        <x:v>Aromatic woodland shrub and swallowtail host</x:v>
      </x:c>
      <x:c r="D35" s="13" t="str">
        <x:v>Part shade–shade</x:v>
      </x:c>
      <x:c r="E35" s="13" t="str">
        <x:v>Medium–moist</x:v>
      </x:c>
      <x:c r="F35" s="13" t="str">
        <x:v>6–10 ft</x:v>
      </x:c>
      <x:c r="G35" s="13" t="str">
        <x:v>6–10 ft</x:v>
      </x:c>
      <x:c r="H35" s="13" t="str">
        <x:v>Flowers Mar–Apr; red fruit Sep</x:v>
      </x:c>
      <x:c r="I35" s="13" t="str">
        <x:v>Upright shrub</x:v>
      </x:c>
      <x:c r="J35" s="13" t="str">
        <x:v>Easy</x:v>
      </x:c>
      <x:c r="K35" s="13" t="str">
        <x:v>Container or balled-and-burlapped; bare-root in early spring.</x:v>
      </x:c>
      <x:c r="L35" s="13" t="str">
        <x:v>Early Apr–May after soil thaws and drains; Sep–mid Oct for container/B&amp;B. Bare-root: early spring.</x:v>
      </x:c>
      <x:c r="M35" s="13" t="str">
        <x:v>Leaves/twigs used as spicebush tea; berries used as spice</x:v>
      </x:c>
      <x:c r="N35" s="13" t="str">
        <x:v>Use only positively identified, clean material</x:v>
      </x:c>
      <x:c r="O35" s="13" t="str">
        <x:v>Common Pawpaw, Ramps, Wild Ginger, Pennsylvania Sedge</x:v>
      </x:c>
      <x:c r="P35" s="13" t="str">
        <x:v>Use beneath deciduous canopy, not inside a full-sun vegetable bed.</x:v>
      </x:c>
      <x:c r="Q35" s="13" t="str">
        <x:v>At least one male and one female plant are needed for fruit.</x:v>
      </x:c>
    </x:row>
    <x:row r="36">
      <x:c r="A36" s="13" t="str">
        <x:v>Spotted Crane's Bill</x:v>
      </x:c>
      <x:c r="B36" s="13" t="str">
        <x:v>Geranium maculatum</x:v>
      </x:c>
      <x:c r="C36" s="13" t="str">
        <x:v>Spring woodland flower</x:v>
      </x:c>
      <x:c r="D36" s="13" t="str">
        <x:v>Part shade–sun</x:v>
      </x:c>
      <x:c r="E36" s="13" t="str">
        <x:v>Dry–medium</x:v>
      </x:c>
      <x:c r="F36" s="13" t="str">
        <x:v>2–4 ft</x:v>
      </x:c>
      <x:c r="G36" s="13" t="str">
        <x:v>18–30 in</x:v>
      </x:c>
      <x:c r="H36" s="13" t="str">
        <x:v>Flowers Apr–Jun</x:v>
      </x:c>
      <x:c r="I36" s="13" t="str">
        <x:v>Clumping / self-seeding</x:v>
      </x:c>
      <x:c r="J36" s="13" t="str">
        <x:v>Easy</x:v>
      </x:c>
      <x:c r="K36" s="13" t="str">
        <x:v>Plug or division for reliable residential establishment; seed for larger restoration areas.</x:v>
      </x:c>
      <x:c r="L36" s="13" t="str">
        <x:v>Apr–May; late Aug–Sep, finishing about six weeks before the first frost.</x:v>
      </x:c>
      <x:c r="M36" s="13" t="str"/>
      <x:c r="N36" s="13" t="str"/>
      <x:c r="O36" s="13" t="str">
        <x:v>Red Columbine, Virginia Bluebells, Wild Ginger, Pennsylvania Sedge</x:v>
      </x:c>
      <x:c r="P36" s="13" t="str">
        <x:v>Use under fruiting shrubs and trees; not suitable for hot vegetable beds.</x:v>
      </x:c>
      <x:c r="Q36" s="13" t="str">
        <x:v>Retain leaf litter; avoid deep mulch over crowns.</x:v>
      </x:c>
    </x:row>
    <x:row r="37">
      <x:c r="A37" s="13" t="str">
        <x:v>Twinleaf</x:v>
      </x:c>
      <x:c r="B37" s="13" t="str">
        <x:v>Jeffersonia diphylla</x:v>
      </x:c>
      <x:c r="C37" s="13" t="str">
        <x:v>Distinctive spring woodland perennial</x:v>
      </x:c>
      <x:c r="D37" s="13" t="str">
        <x:v>Part shade–shade</x:v>
      </x:c>
      <x:c r="E37" s="13" t="str">
        <x:v>Medium</x:v>
      </x:c>
      <x:c r="F37" s="13" t="str">
        <x:v>2–4 ft</x:v>
      </x:c>
      <x:c r="G37" s="13" t="str">
        <x:v>18–30 in</x:v>
      </x:c>
      <x:c r="H37" s="13" t="str">
        <x:v>Flowers Apr–May</x:v>
      </x:c>
      <x:c r="I37" s="13" t="str">
        <x:v>Slow clump</x:v>
      </x:c>
      <x:c r="J37" s="13" t="str">
        <x:v>Advanced</x:v>
      </x:c>
      <x:c r="K37" s="13" t="str">
        <x:v>Plug or division for reliable residential establishment; seed for larger restoration areas.</x:v>
      </x:c>
      <x:c r="L37" s="13" t="str">
        <x:v>Apr–May; late Aug–Sep, finishing about six weeks before the first frost.</x:v>
      </x:c>
      <x:c r="M37" s="13" t="str"/>
      <x:c r="N37" s="13" t="str"/>
      <x:c r="O37" s="13" t="str">
        <x:v>Red Columbine, Spotted Crane's Bill, Virginia Bluebells, Wild Ginger</x:v>
      </x:c>
      <x:c r="P37" s="13" t="str">
        <x:v>Use under fruiting shrubs and trees; not suitable for hot vegetable beds.</x:v>
      </x:c>
      <x:c r="Q37" s="13" t="str">
        <x:v>Retain leaf litter; avoid deep mulch over crowns.</x:v>
      </x:c>
    </x:row>
    <x:row r="38">
      <x:c r="A38" s="13" t="str">
        <x:v>Virginia Bluebells</x:v>
      </x:c>
      <x:c r="B38" s="13" t="str">
        <x:v>Mertensia virginica</x:v>
      </x:c>
      <x:c r="C38" s="13" t="str">
        <x:v>Spring ephemeral bluebells</x:v>
      </x:c>
      <x:c r="D38" s="13" t="str">
        <x:v>Part shade–shade</x:v>
      </x:c>
      <x:c r="E38" s="13" t="str">
        <x:v>Medium–moist</x:v>
      </x:c>
      <x:c r="F38" s="13" t="str">
        <x:v>2–4 ft</x:v>
      </x:c>
      <x:c r="G38" s="13" t="str">
        <x:v>18–30 in</x:v>
      </x:c>
      <x:c r="H38" s="13" t="str">
        <x:v>Flowers Apr–May; dormant by summer</x:v>
      </x:c>
      <x:c r="I38" s="13" t="str">
        <x:v>Slow colony</x:v>
      </x:c>
      <x:c r="J38" s="13" t="str">
        <x:v>Moderate</x:v>
      </x:c>
      <x:c r="K38" s="13" t="str">
        <x:v>Plug or division for reliable residential establishment; seed for larger restoration areas.</x:v>
      </x:c>
      <x:c r="L38" s="13" t="str">
        <x:v>Apr–May; late Aug–Sep, finishing about six weeks before the first frost.</x:v>
      </x:c>
      <x:c r="M38" s="13" t="str"/>
      <x:c r="N38" s="13" t="str"/>
      <x:c r="O38" s="13" t="str">
        <x:v>Red Columbine, Spotted Crane's Bill, Wild Ginger, Pennsylvania Sedge</x:v>
      </x:c>
      <x:c r="P38" s="13" t="str">
        <x:v>Use under fruiting shrubs and trees; not suitable for hot vegetable beds.</x:v>
      </x:c>
      <x:c r="Q38" s="13" t="str">
        <x:v>Retain leaf litter; avoid deep mulch over crowns.</x:v>
      </x:c>
    </x:row>
    <x:row r="39">
      <x:c r="A39" s="13" t="str">
        <x:v>Virginia Creeper</x:v>
      </x:c>
      <x:c r="B39" s="13" t="str">
        <x:v>Parthenocissus quinquefolia</x:v>
      </x:c>
      <x:c r="C39" s="13" t="str">
        <x:v>Wall/trellis vine with fall color</x:v>
      </x:c>
      <x:c r="D39" s="13" t="str">
        <x:v>Shade–sun</x:v>
      </x:c>
      <x:c r="E39" s="13" t="str">
        <x:v>Dry–medium</x:v>
      </x:c>
      <x:c r="F39" s="13" t="str">
        <x:v>10–30 ft vine</x:v>
      </x:c>
      <x:c r="G39" s="13" t="str">
        <x:v>Dedicated trellis</x:v>
      </x:c>
      <x:c r="H39" s="13" t="str">
        <x:v>Flowers inconspicuous; blue fruit; red fall color</x:v>
      </x:c>
      <x:c r="I39" s="13" t="str">
        <x:v>Very vigorous vine</x:v>
      </x:c>
      <x:c r="J39" s="13" t="str">
        <x:v>Easy</x:v>
      </x:c>
      <x:c r="K39" s="13" t="str">
        <x:v>Plug or container plant; provide the support and mature-space requirement before planting.</x:v>
      </x:c>
      <x:c r="L39" s="13" t="str">
        <x:v>Apr–May; late Aug–Sep, finishing about six weeks before the first frost.</x:v>
      </x:c>
      <x:c r="M39" s="13" t="str"/>
      <x:c r="N39" s="13" t="str"/>
      <x:c r="O39" s="13" t="str">
        <x:v>Riverbank Grape, Limber Honeysuckle, Groundnut, Wild Bergamot</x:v>
      </x:c>
      <x:c r="P39" s="13" t="str">
        <x:v>Use a dedicated trellis away from tomato cages, berry canes, and young trees.</x:v>
      </x:c>
      <x:c r="Q39" s="13" t="str">
        <x:v>Use a dedicated support; never allow the vine to overwhelm young trees or gutters.</x:v>
      </x:c>
    </x:row>
    <x:row r="40">
      <x:c r="A40" s="13" t="str">
        <x:v>White Trout Lily</x:v>
      </x:c>
      <x:c r="B40" s="13" t="str">
        <x:v>Erythronium albidum</x:v>
      </x:c>
      <x:c r="C40" s="13" t="str">
        <x:v>Early trout-lily colony</x:v>
      </x:c>
      <x:c r="D40" s="13" t="str">
        <x:v>Part shade–shade</x:v>
      </x:c>
      <x:c r="E40" s="13" t="str">
        <x:v>Medium</x:v>
      </x:c>
      <x:c r="F40" s="13" t="str">
        <x:v>4–12 in</x:v>
      </x:c>
      <x:c r="G40" s="13" t="str">
        <x:v>8–18 in</x:v>
      </x:c>
      <x:c r="H40" s="13" t="str">
        <x:v>Flowers Mar–Apr; dormant by summer</x:v>
      </x:c>
      <x:c r="I40" s="13" t="str">
        <x:v>Very slow colony</x:v>
      </x:c>
      <x:c r="J40" s="13" t="str">
        <x:v>Advanced</x:v>
      </x:c>
      <x:c r="K40" s="13" t="str">
        <x:v>Plug or division for reliable residential establishment; seed for larger restoration areas.</x:v>
      </x:c>
      <x:c r="L40" s="13" t="str">
        <x:v>Apr–May; late Aug–Sep, finishing about six weeks before the first frost.</x:v>
      </x:c>
      <x:c r="M40" s="13" t="str"/>
      <x:c r="N40" s="13" t="str"/>
      <x:c r="O40" s="13" t="str">
        <x:v>Red Columbine, Spotted Crane's Bill, Virginia Bluebells, Wild Ginger</x:v>
      </x:c>
      <x:c r="P40" s="13" t="str">
        <x:v>Use under fruiting shrubs and trees; not suitable for hot vegetable beds.</x:v>
      </x:c>
      <x:c r="Q40" s="13" t="str">
        <x:v>Retain leaf litter; avoid deep mulch over crowns.</x:v>
      </x:c>
    </x:row>
    <x:row r="41">
      <x:c r="A41" s="13" t="str">
        <x:v>Wild Ginger</x:v>
      </x:c>
      <x:c r="B41" s="13" t="str">
        <x:v>Asarum canadense</x:v>
      </x:c>
      <x:c r="C41" s="13" t="str">
        <x:v>Dense woodland groundcover</x:v>
      </x:c>
      <x:c r="D41" s="13" t="str">
        <x:v>Part shade–shade</x:v>
      </x:c>
      <x:c r="E41" s="13" t="str">
        <x:v>Medium–moist</x:v>
      </x:c>
      <x:c r="F41" s="13" t="str">
        <x:v>4–12 in</x:v>
      </x:c>
      <x:c r="G41" s="13" t="str">
        <x:v>8–18 in</x:v>
      </x:c>
      <x:c r="H41" s="13" t="str">
        <x:v>Flowers Apr–May</x:v>
      </x:c>
      <x:c r="I41" s="13" t="str">
        <x:v>Moderate rhizomes</x:v>
      </x:c>
      <x:c r="J41" s="13" t="str">
        <x:v>Easy</x:v>
      </x:c>
      <x:c r="K41" s="13" t="str">
        <x:v>Plug or division for reliable residential establishment; seed for larger restoration areas.</x:v>
      </x:c>
      <x:c r="L41" s="13" t="str">
        <x:v>Apr–May; late Aug–Sep, finishing about six weeks before the first frost.</x:v>
      </x:c>
      <x:c r="M41" s="13" t="str"/>
      <x:c r="N41" s="13" t="str"/>
      <x:c r="O41" s="13" t="str">
        <x:v>Pennsylvania Sedge, Woodland Phlox, Prairie Alumroot, Christmas Fern</x:v>
      </x:c>
      <x:c r="P41" s="13" t="str">
        <x:v>Use as living mulch beneath shrubs and trees; keep out of cultivated annual rows.</x:v>
      </x:c>
      <x:c r="Q41" s="13" t="str">
        <x:v>Retain leaf litter; avoid deep mulch over crowns.</x:v>
      </x:c>
    </x:row>
    <x:row r="42">
      <x:c r="A42" s="13" t="str">
        <x:v>Wild Hydrangea</x:v>
      </x:c>
      <x:c r="B42" s="13" t="str">
        <x:v>Hydrangea arborescens</x:v>
      </x:c>
      <x:c r="C42" s="13" t="str">
        <x:v>Native woodland hydrangea</x:v>
      </x:c>
      <x:c r="D42" s="13" t="str">
        <x:v>Part shade–shade</x:v>
      </x:c>
      <x:c r="E42" s="13" t="str">
        <x:v>Medium–moist</x:v>
      </x:c>
      <x:c r="F42" s="13" t="str">
        <x:v>3–6 ft</x:v>
      </x:c>
      <x:c r="G42" s="13" t="str">
        <x:v>3–6 ft</x:v>
      </x:c>
      <x:c r="H42" s="13" t="str">
        <x:v>Flowers Jun–Aug</x:v>
      </x:c>
      <x:c r="I42" s="13" t="str">
        <x:v>Moderate suckering</x:v>
      </x:c>
      <x:c r="J42" s="13" t="str">
        <x:v>Easy</x:v>
      </x:c>
      <x:c r="K42" s="13" t="str">
        <x:v>Container or balled-and-burlapped; bare-root in early spring.</x:v>
      </x:c>
      <x:c r="L42" s="13" t="str">
        <x:v>Early Apr–May after soil thaws and drains; Sep–mid Oct for container/B&amp;B. Bare-root: early spring.</x:v>
      </x:c>
      <x:c r="M42" s="13" t="str"/>
      <x:c r="N42" s="13" t="str"/>
      <x:c r="O42" s="13" t="str">
        <x:v>False Solomon's Seal, Solomon's Seal, Spicebush, Witch Hazel</x:v>
      </x:c>
      <x:c r="P42" s="13" t="str">
        <x:v>Use behind woodland groundcovers and away from shallow-rooted annual crops.</x:v>
      </x:c>
      <x:c r="Q42" s="13" t="str">
        <x:v>Provide mature width; prune for access and renewal rather than forcing it into a small space.</x:v>
      </x:c>
    </x:row>
    <x:row r="43">
      <x:c r="A43" s="13" t="str">
        <x:v>Wild Strawberry</x:v>
      </x:c>
      <x:c r="B43" s="13" t="str">
        <x:v>Fragaria virginiana</x:v>
      </x:c>
      <x:c r="C43" s="13" t="str">
        <x:v>Edible living groundcover</x:v>
      </x:c>
      <x:c r="D43" s="13" t="str">
        <x:v>Full sun–part shade</x:v>
      </x:c>
      <x:c r="E43" s="13" t="str">
        <x:v>Dry–medium</x:v>
      </x:c>
      <x:c r="F43" s="13" t="str">
        <x:v>4–12 in</x:v>
      </x:c>
      <x:c r="G43" s="13" t="str">
        <x:v>8–18 in</x:v>
      </x:c>
      <x:c r="H43" s="13" t="str">
        <x:v>Flowers Apr–May; fruit May–Jun</x:v>
      </x:c>
      <x:c r="I43" s="13" t="str">
        <x:v>Strong runners</x:v>
      </x:c>
      <x:c r="J43" s="13" t="str">
        <x:v>Easy</x:v>
      </x:c>
      <x:c r="K43" s="13" t="str">
        <x:v>Plug or division for reliable residential establishment; seed for larger restoration areas.</x:v>
      </x:c>
      <x:c r="L43" s="13" t="str">
        <x:v>Apr–May; late Aug–Sep, finishing about six weeks before the first frost.</x:v>
      </x:c>
      <x:c r="M43" s="13" t="str">
        <x:v>Ripe fruit fresh</x:v>
      </x:c>
      <x:c r="N43" s="13" t="str">
        <x:v>Wash fruit; positively identify</x:v>
      </x:c>
      <x:c r="O43" s="13" t="str">
        <x:v>Downy Serviceberry, Black Chokeberry, American Hazelnut, Virginia Mountain Mint</x:v>
      </x:c>
      <x:c r="P43" s="13" t="str">
        <x:v>Place north or west of annual vegetable beds; add a low pollinator strip nearby.</x:v>
      </x:c>
      <x:c r="Q43" s="13" t="str">
        <x:v>Use where runners can fill gaps; edge annually.</x:v>
      </x:c>
    </x:row>
    <x:row r="44">
      <x:c r="A44" s="13" t="str">
        <x:v>Witch Hazel</x:v>
      </x:c>
      <x:c r="B44" s="13" t="str">
        <x:v>Hamamelis virginiana</x:v>
      </x:c>
      <x:c r="C44" s="13" t="str">
        <x:v>Late-fall flowering woodland shrub</x:v>
      </x:c>
      <x:c r="D44" s="13" t="str">
        <x:v>Part shade–sun</x:v>
      </x:c>
      <x:c r="E44" s="13" t="str">
        <x:v>Medium</x:v>
      </x:c>
      <x:c r="F44" s="13" t="str">
        <x:v>8–15 ft</x:v>
      </x:c>
      <x:c r="G44" s="13" t="str">
        <x:v>8–12 ft</x:v>
      </x:c>
      <x:c r="H44" s="13" t="str">
        <x:v>Flowers Oct–Nov</x:v>
      </x:c>
      <x:c r="I44" s="13" t="str">
        <x:v>Large multi-stem shrub</x:v>
      </x:c>
      <x:c r="J44" s="13" t="str">
        <x:v>Easy</x:v>
      </x:c>
      <x:c r="K44" s="13" t="str">
        <x:v>Container or balled-and-burlapped; bare-root in early spring.</x:v>
      </x:c>
      <x:c r="L44" s="13" t="str">
        <x:v>Early Apr–May after soil thaws and drains; Sep–mid Oct for container/B&amp;B. Bare-root: early spring.</x:v>
      </x:c>
      <x:c r="M44" s="13" t="str"/>
      <x:c r="N44" s="13" t="str"/>
      <x:c r="O44" s="13" t="str">
        <x:v>False Solomon's Seal, Solomon's Seal, Spicebush, Cinnamon Fern</x:v>
      </x:c>
      <x:c r="P44" s="13" t="str">
        <x:v>Use behind woodland groundcovers and away from shallow-rooted annual crops.</x:v>
      </x:c>
      <x:c r="Q44" s="13" t="str">
        <x:v>Provide mature width; prune for access and renewal rather than forcing it into a small space.</x:v>
      </x:c>
    </x:row>
    <x:row r="45">
      <x:c r="A45" s="13" t="str">
        <x:v>Wood Nettle</x:v>
      </x:c>
      <x:c r="B45" s="13" t="str">
        <x:v>Laportea canadensis</x:v>
      </x:c>
      <x:c r="C45" s="13" t="str">
        <x:v>Cooked spring green for moist shade</x:v>
      </x:c>
      <x:c r="D45" s="13" t="str">
        <x:v>Part shade–shade</x:v>
      </x:c>
      <x:c r="E45" s="13" t="str">
        <x:v>Moist</x:v>
      </x:c>
      <x:c r="F45" s="13" t="str">
        <x:v>2–4 ft</x:v>
      </x:c>
      <x:c r="G45" s="13" t="str">
        <x:v>18–30 in</x:v>
      </x:c>
      <x:c r="H45" s="13" t="str">
        <x:v>Young shoots spring</x:v>
      </x:c>
      <x:c r="I45" s="13" t="str">
        <x:v>Moderate colony; stinging hairs</x:v>
      </x:c>
      <x:c r="J45" s="13" t="str">
        <x:v>Advanced</x:v>
      </x:c>
      <x:c r="K45" s="13" t="str">
        <x:v>Plug or division for reliable residential establishment; seed for larger restoration areas.</x:v>
      </x:c>
      <x:c r="L45" s="13" t="str">
        <x:v>Apr–May; late Aug–Sep, finishing about six weeks before the first frost.</x:v>
      </x:c>
      <x:c r="M45" s="13" t="str">
        <x:v>Young leaves and shoots cooked</x:v>
      </x:c>
      <x:c r="N45" s="13" t="str">
        <x:v>Wear gloves; never eat raw; confirm ID and cook thoroughly</x:v>
      </x:c>
      <x:c r="O45" s="13" t="str">
        <x:v>Common Pawpaw, Spicebush, Ramps, Wild Ginger</x:v>
      </x:c>
      <x:c r="P45" s="13" t="str">
        <x:v>Use beneath deciduous canopy, not inside a full-sun vegetable bed.</x:v>
      </x:c>
      <x:c r="Q45" s="13" t="str">
        <x:v>Keep away from paths and children's play areas.</x:v>
      </x:c>
    </x:row>
    <x:row r="46">
      <x:c r="A46" s="13" t="str">
        <x:v>Woodland Phlox</x:v>
      </x:c>
      <x:c r="B46" s="13" t="str">
        <x:v>Phlox divaricata</x:v>
      </x:c>
      <x:c r="C46" s="13" t="str">
        <x:v>Fragrant spring ground-layer flower</x:v>
      </x:c>
      <x:c r="D46" s="13" t="str">
        <x:v>Part shade–shade</x:v>
      </x:c>
      <x:c r="E46" s="13" t="str">
        <x:v>Medium</x:v>
      </x:c>
      <x:c r="F46" s="13" t="str">
        <x:v>1–2 ft</x:v>
      </x:c>
      <x:c r="G46" s="13" t="str">
        <x:v>12–18 in</x:v>
      </x:c>
      <x:c r="H46" s="13" t="str">
        <x:v>Flowers Apr–May</x:v>
      </x:c>
      <x:c r="I46" s="13" t="str">
        <x:v>Moderate colony</x:v>
      </x:c>
      <x:c r="J46" s="13" t="str">
        <x:v>Easy</x:v>
      </x:c>
      <x:c r="K46" s="13" t="str">
        <x:v>Plug or division for reliable residential establishment; seed for larger restoration areas.</x:v>
      </x:c>
      <x:c r="L46" s="13" t="str">
        <x:v>Apr–May; late Aug–Sep, finishing about six weeks before the first frost.</x:v>
      </x:c>
      <x:c r="M46" s="13" t="str"/>
      <x:c r="N46" s="13" t="str"/>
      <x:c r="O46" s="13" t="str">
        <x:v>Red Columbine, Spotted Crane's Bill, Virginia Bluebells, Wild Ginger</x:v>
      </x:c>
      <x:c r="P46" s="13" t="str">
        <x:v>Use under fruiting shrubs and trees; not suitable for hot vegetable beds.</x:v>
      </x:c>
      <x:c r="Q46" s="13" t="str">
        <x:v>Retain leaf litter; avoid deep mulch over crowns.</x:v>
      </x:c>
    </x:row>
  </x:sheetData>
  <x:mergeCells>
    <x:mergeCell ref="A1:Q2"/>
  </x:mergeCells>
  <x:pageMargins left="0.7" right="0.7" top="0.75" bottom="0.75" header="0.3" footer="0.3"/>
  <x:tableParts count="1">
    <x:tablePart xmlns:r="http://schemas.openxmlformats.org/officeDocument/2006/relationships" r:id="R18422aa510634622"/>
  </x:tableParts>
</x:worksheet>
</file>

<file path=xl/worksheets/sheet9.xml><?xml version="1.0" encoding="utf-8"?>
<x:worksheet xmlns:x="http://schemas.openxmlformats.org/spreadsheetml/2006/main">
  <x:sheetFormatPr defaultRowHeight="15"/>
  <x:cols>
    <x:col min="1" max="1" width="25" hidden="0" customWidth="1"/>
    <x:col min="2" max="2" width="29" hidden="0" customWidth="1"/>
    <x:col min="3" max="3" width="36" hidden="0" customWidth="1"/>
    <x:col min="4" max="4" width="19" hidden="0" customWidth="1"/>
    <x:col min="5" max="5" width="19" hidden="0" customWidth="1"/>
    <x:col min="6" max="6" width="16" hidden="0" customWidth="1"/>
    <x:col min="7" max="7" width="16" hidden="0" customWidth="1"/>
    <x:col min="8" max="8" width="27" hidden="0" customWidth="1"/>
    <x:col min="9" max="9" width="24" hidden="0" customWidth="1"/>
    <x:col min="10" max="10" width="12" hidden="0" customWidth="1"/>
    <x:col min="11" max="11" width="28" hidden="0" customWidth="1"/>
    <x:col min="12" max="12" width="38" hidden="0" customWidth="1"/>
    <x:col min="13" max="13" width="30" hidden="0" customWidth="1"/>
    <x:col min="14" max="14" width="44" hidden="0" customWidth="1"/>
    <x:col min="15" max="15" width="40" hidden="0" customWidth="1"/>
    <x:col min="16" max="16" width="48" hidden="0" customWidth="1"/>
    <x:col min="17" max="17" width="42" hidden="0" customWidth="1"/>
  </x:cols>
  <x:sheetData>
    <x:row r="1" ht="26" customHeight="1">
      <x:c r="A1" s="18" t="str">
        <x:v>Grasses &amp; Sedges</x:v>
      </x:c>
      <x:c r="B1" s="18"/>
      <x:c r="C1" s="18"/>
      <x:c r="D1" s="18"/>
      <x:c r="E1" s="18"/>
      <x:c r="F1" s="18"/>
      <x:c r="G1" s="18"/>
      <x:c r="H1" s="18"/>
      <x:c r="I1" s="18"/>
      <x:c r="J1" s="18"/>
      <x:c r="K1" s="18"/>
      <x:c r="L1" s="18"/>
      <x:c r="M1" s="18"/>
      <x:c r="N1" s="18"/>
      <x:c r="O1" s="18"/>
      <x:c r="P1" s="18"/>
      <x:c r="Q1" s="18"/>
    </x:row>
    <x:row r="2" ht="26" customHeight="1">
      <x:c r="A2" s="18"/>
      <x:c r="B2" s="18"/>
      <x:c r="C2" s="18"/>
      <x:c r="D2" s="18"/>
      <x:c r="E2" s="18"/>
      <x:c r="F2" s="18"/>
      <x:c r="G2" s="18"/>
      <x:c r="H2" s="18"/>
      <x:c r="I2" s="18"/>
      <x:c r="J2" s="18"/>
      <x:c r="K2" s="18"/>
      <x:c r="L2" s="18"/>
      <x:c r="M2" s="18"/>
      <x:c r="N2" s="18"/>
      <x:c r="O2" s="18"/>
      <x:c r="P2" s="18"/>
      <x:c r="Q2" s="18"/>
    </x:row>
    <x:row r="4" ht="38" customHeight="1">
      <x:c r="A4" s="6" t="str">
        <x:v>Common Name</x:v>
      </x:c>
      <x:c r="B4" s="6" t="str">
        <x:v>Scientific Name</x:v>
      </x:c>
      <x:c r="C4" s="6" t="str">
        <x:v>Garden Role</x:v>
      </x:c>
      <x:c r="D4" s="6" t="str">
        <x:v>Light</x:v>
      </x:c>
      <x:c r="E4" s="6" t="str">
        <x:v>Moisture</x:v>
      </x:c>
      <x:c r="F4" s="6" t="str">
        <x:v>Typical Size</x:v>
      </x:c>
      <x:c r="G4" s="6" t="str">
        <x:v>Spacing</x:v>
      </x:c>
      <x:c r="H4" s="6" t="str">
        <x:v>Bloom / Harvest</x:v>
      </x:c>
      <x:c r="I4" s="6" t="str">
        <x:v>Growth / Spread</x:v>
      </x:c>
      <x:c r="J4" s="6" t="str">
        <x:v>Difficulty</x:v>
      </x:c>
      <x:c r="K4" s="6" t="str">
        <x:v>Best Form</x:v>
      </x:c>
      <x:c r="L4" s="6" t="str">
        <x:v>Install / Sow Window</x:v>
      </x:c>
      <x:c r="M4" s="6" t="str">
        <x:v>Edible Use</x:v>
      </x:c>
      <x:c r="N4" s="6" t="str">
        <x:v>Safety / Preparation</x:v>
      </x:c>
      <x:c r="O4" s="6" t="str">
        <x:v>Native Companions</x:v>
      </x:c>
      <x:c r="P4" s="6" t="str">
        <x:v>Near Vegetable Beds</x:v>
      </x:c>
      <x:c r="Q4" s="6" t="str">
        <x:v>Design Notes</x:v>
      </x:c>
    </x:row>
    <x:row r="5">
      <x:c r="A5" s="13" t="str">
        <x:v>Bicknell's Sedge</x:v>
      </x:c>
      <x:c r="B5" s="13" t="str">
        <x:v>Carex bicknellii</x:v>
      </x:c>
      <x:c r="C5" s="13" t="str">
        <x:v>Sunny prairie sedge matrix</x:v>
      </x:c>
      <x:c r="D5" s="13" t="str">
        <x:v>Full sun</x:v>
      </x:c>
      <x:c r="E5" s="13" t="str">
        <x:v>Dry–medium</x:v>
      </x:c>
      <x:c r="F5" s="13" t="str">
        <x:v>1–2 ft</x:v>
      </x:c>
      <x:c r="G5" s="13" t="str">
        <x:v>12–18 in</x:v>
      </x:c>
      <x:c r="H5" s="13" t="str">
        <x:v>Seedheads May–Jun</x:v>
      </x:c>
      <x:c r="I5" s="13" t="str">
        <x:v>Clumping</x:v>
      </x:c>
      <x:c r="J5" s="13" t="str">
        <x:v>Easy</x:v>
      </x:c>
      <x:c r="K5" s="13" t="str">
        <x:v>Plug or division; seed for restoration-scale work.</x:v>
      </x:c>
      <x:c r="L5" s="13" t="str">
        <x:v>Apr–May or late Aug–Sep; wet-site plugs should be installed only when site hydrology is stable.</x:v>
      </x:c>
      <x:c r="M5" s="13" t="str"/>
      <x:c r="N5" s="13" t="str"/>
      <x:c r="O5" s="13" t="str">
        <x:v>Butterfly Weed, Purple Prairie Clover, Prairie Dropseed, Little Bluestem</x:v>
      </x:c>
      <x:c r="P5" s="13" t="str">
        <x:v>Good low-water border near herbs, onions, and raised beds; keep tall plants from shading crops.</x:v>
      </x:c>
      <x:c r="Q5" s="13" t="str">
        <x:v>Leave standing through winter; cut back in early spring.</x:v>
      </x:c>
    </x:row>
    <x:row r="6">
      <x:c r="A6" s="13" t="str">
        <x:v>Big Bluestem</x:v>
      </x:c>
      <x:c r="B6" s="13" t="str">
        <x:v>Andropogon gerardii</x:v>
      </x:c>
      <x:c r="C6" s="13" t="str">
        <x:v>Tall prairie structure for large beds</x:v>
      </x:c>
      <x:c r="D6" s="13" t="str">
        <x:v>Full sun</x:v>
      </x:c>
      <x:c r="E6" s="13" t="str">
        <x:v>Dry–medium</x:v>
      </x:c>
      <x:c r="F6" s="13" t="str">
        <x:v>5–8 ft</x:v>
      </x:c>
      <x:c r="G6" s="13" t="str">
        <x:v>3–5 ft</x:v>
      </x:c>
      <x:c r="H6" s="13" t="str">
        <x:v>Seedheads Aug–winter</x:v>
      </x:c>
      <x:c r="I6" s="13" t="str">
        <x:v>Large clump / short rhizomes</x:v>
      </x:c>
      <x:c r="J6" s="13" t="str">
        <x:v>Easy</x:v>
      </x:c>
      <x:c r="K6" s="13" t="str">
        <x:v>Plug for small gardens; seed for larger matrices and restorations.</x:v>
      </x:c>
      <x:c r="L6" s="13" t="str">
        <x:v>Plugs: Apr–May or late Aug–Sep. Seed: dormant sow after the first hard frost or use the species-specific protocol.</x:v>
      </x:c>
      <x:c r="M6" s="13" t="str"/>
      <x:c r="N6" s="13" t="str"/>
      <x:c r="O6" s="13" t="str">
        <x:v>Culver's Root, Sweet Black-Eyed Susan, Switchgrass, Stiff Goldenrod</x:v>
      </x:c>
      <x:c r="P6" s="13" t="str">
        <x:v>Keep north or west of crops; tall growth will shade vegetables.</x:v>
      </x:c>
      <x:c r="Q6" s="13" t="str">
        <x:v>Leave standing through winter; cut back in early spring.</x:v>
      </x:c>
    </x:row>
    <x:row r="7">
      <x:c r="A7" s="13" t="str">
        <x:v>Bottlebrush Grass</x:v>
      </x:c>
      <x:c r="B7" s="13" t="str">
        <x:v>Elymus hystrix</x:v>
      </x:c>
      <x:c r="C7" s="13" t="str">
        <x:v>Shade-tolerant bottlebrush grass</x:v>
      </x:c>
      <x:c r="D7" s="13" t="str">
        <x:v>Part shade–shade</x:v>
      </x:c>
      <x:c r="E7" s="13" t="str">
        <x:v>Dry–medium</x:v>
      </x:c>
      <x:c r="F7" s="13" t="str">
        <x:v>3–5 ft</x:v>
      </x:c>
      <x:c r="G7" s="13" t="str">
        <x:v>2–3 ft</x:v>
      </x:c>
      <x:c r="H7" s="13" t="str">
        <x:v>Seedheads Jun–Aug</x:v>
      </x:c>
      <x:c r="I7" s="13" t="str">
        <x:v>Clumping / self-seeding</x:v>
      </x:c>
      <x:c r="J7" s="13" t="str">
        <x:v>Easy</x:v>
      </x:c>
      <x:c r="K7" s="13" t="str">
        <x:v>Plug for small gardens; seed for larger matrices and restorations.</x:v>
      </x:c>
      <x:c r="L7" s="13" t="str">
        <x:v>Plugs: Apr–May or late Aug–Sep. Seed: dormant sow after the first hard frost or use the species-specific protocol.</x:v>
      </x:c>
      <x:c r="M7" s="13" t="str"/>
      <x:c r="N7" s="13" t="str"/>
      <x:c r="O7" s="13" t="str">
        <x:v>False Solomon's Seal, Solomon's Seal, Spicebush, Witch Hazel</x:v>
      </x:c>
      <x:c r="P7" s="13" t="str">
        <x:v>Use behind woodland groundcovers and away from shallow-rooted annual crops.</x:v>
      </x:c>
      <x:c r="Q7" s="13" t="str">
        <x:v>Leave standing through winter; cut back in early spring.</x:v>
      </x:c>
    </x:row>
    <x:row r="8">
      <x:c r="A8" s="13" t="str">
        <x:v>Fox Sedge</x:v>
      </x:c>
      <x:c r="B8" s="13" t="str">
        <x:v>Carex vulpinoidea</x:v>
      </x:c>
      <x:c r="C8" s="13" t="str">
        <x:v>Fast rain-garden filler sedge</x:v>
      </x:c>
      <x:c r="D8" s="13" t="str">
        <x:v>Full sun–part shade</x:v>
      </x:c>
      <x:c r="E8" s="13" t="str">
        <x:v>Moist–wet</x:v>
      </x:c>
      <x:c r="F8" s="13" t="str">
        <x:v>2–4 ft</x:v>
      </x:c>
      <x:c r="G8" s="13" t="str">
        <x:v>18–30 in</x:v>
      </x:c>
      <x:c r="H8" s="13" t="str">
        <x:v>Seedheads Jun–Aug</x:v>
      </x:c>
      <x:c r="I8" s="13" t="str">
        <x:v>Strong clump / self-seeding</x:v>
      </x:c>
      <x:c r="J8" s="13" t="str">
        <x:v>Easy</x:v>
      </x:c>
      <x:c r="K8" s="13" t="str">
        <x:v>Plug or division; seed for restoration-scale work.</x:v>
      </x:c>
      <x:c r="L8" s="13" t="str">
        <x:v>Apr–May or late Aug–Sep; wet-site plugs should be installed only when site hydrology is stable.</x:v>
      </x:c>
      <x:c r="M8" s="13" t="str"/>
      <x:c r="N8" s="13" t="str"/>
      <x:c r="O8" s="13" t="str">
        <x:v>Swamp Milkweed, Blue Flag Iris, Great Blue Lobelia, New England Aster</x:v>
      </x:c>
      <x:c r="P8" s="13" t="str">
        <x:v>Use in a rain garden or low strip, not in a standard food bed.</x:v>
      </x:c>
      <x:c r="Q8" s="13" t="str">
        <x:v>Leave standing through winter; cut back in early spring.</x:v>
      </x:c>
    </x:row>
    <x:row r="9">
      <x:c r="A9" s="13" t="str">
        <x:v>Gray's Sedge</x:v>
      </x:c>
      <x:c r="B9" s="13" t="str">
        <x:v>Carex grayi</x:v>
      </x:c>
      <x:c r="C9" s="13" t="str">
        <x:v>Ornamental mace-like sedge</x:v>
      </x:c>
      <x:c r="D9" s="13" t="str">
        <x:v>Part shade–sun</x:v>
      </x:c>
      <x:c r="E9" s="13" t="str">
        <x:v>Moist</x:v>
      </x:c>
      <x:c r="F9" s="13" t="str">
        <x:v>2–4 ft</x:v>
      </x:c>
      <x:c r="G9" s="13" t="str">
        <x:v>18–30 in</x:v>
      </x:c>
      <x:c r="H9" s="13" t="str">
        <x:v>Seedheads Jun–Aug</x:v>
      </x:c>
      <x:c r="I9" s="13" t="str">
        <x:v>Clumping</x:v>
      </x:c>
      <x:c r="J9" s="13" t="str">
        <x:v>Easy</x:v>
      </x:c>
      <x:c r="K9" s="13" t="str">
        <x:v>Plug or division; seed for restoration-scale work.</x:v>
      </x:c>
      <x:c r="L9" s="13" t="str">
        <x:v>Apr–May or late Aug–Sep; wet-site plugs should be installed only when site hydrology is stable.</x:v>
      </x:c>
      <x:c r="M9" s="13" t="str"/>
      <x:c r="N9" s="13" t="str"/>
      <x:c r="O9" s="13" t="str">
        <x:v>Swamp Milkweed, Blue Flag Iris, Great Blue Lobelia, Fox Sedge</x:v>
      </x:c>
      <x:c r="P9" s="13" t="str">
        <x:v>Use in a rain garden or low strip, not in a standard food bed.</x:v>
      </x:c>
      <x:c r="Q9" s="13" t="str">
        <x:v>Leave standing through winter; cut back in early spring.</x:v>
      </x:c>
    </x:row>
    <x:row r="10">
      <x:c r="A10" s="13" t="str">
        <x:v>Indian Grass</x:v>
      </x:c>
      <x:c r="B10" s="13" t="str">
        <x:v>Sorghastrum nutans</x:v>
      </x:c>
      <x:c r="C10" s="13" t="str">
        <x:v>Golden tall prairie grass</x:v>
      </x:c>
      <x:c r="D10" s="13" t="str">
        <x:v>Full sun</x:v>
      </x:c>
      <x:c r="E10" s="13" t="str">
        <x:v>Dry–medium</x:v>
      </x:c>
      <x:c r="F10" s="13" t="str">
        <x:v>5–8 ft</x:v>
      </x:c>
      <x:c r="G10" s="13" t="str">
        <x:v>3–5 ft</x:v>
      </x:c>
      <x:c r="H10" s="13" t="str">
        <x:v>Seedheads Aug–winter</x:v>
      </x:c>
      <x:c r="I10" s="13" t="str">
        <x:v>Clumping / seedlings</x:v>
      </x:c>
      <x:c r="J10" s="13" t="str">
        <x:v>Easy</x:v>
      </x:c>
      <x:c r="K10" s="13" t="str">
        <x:v>Plug for small gardens; seed for larger matrices and restorations.</x:v>
      </x:c>
      <x:c r="L10" s="13" t="str">
        <x:v>Plugs: Apr–May or late Aug–Sep. Seed: dormant sow after the first hard frost or use the species-specific protocol.</x:v>
      </x:c>
      <x:c r="M10" s="13" t="str"/>
      <x:c r="N10" s="13" t="str"/>
      <x:c r="O10" s="13" t="str">
        <x:v>Culver's Root, Sweet Black-Eyed Susan, Switchgrass, Stiff Goldenrod</x:v>
      </x:c>
      <x:c r="P10" s="13" t="str">
        <x:v>Keep north or west of crops; tall growth will shade vegetables.</x:v>
      </x:c>
      <x:c r="Q10" s="13" t="str">
        <x:v>Leave standing through winter; cut back in early spring.</x:v>
      </x:c>
    </x:row>
    <x:row r="11">
      <x:c r="A11" s="13" t="str">
        <x:v>Ivory Sedge</x:v>
      </x:c>
      <x:c r="B11" s="13" t="str">
        <x:v>Carex eburnea</x:v>
      </x:c>
      <x:c r="C11" s="13" t="str">
        <x:v>Fine low sedge for dry shade</x:v>
      </x:c>
      <x:c r="D11" s="13" t="str">
        <x:v>Part shade–shade</x:v>
      </x:c>
      <x:c r="E11" s="13" t="str">
        <x:v>Dry–medium</x:v>
      </x:c>
      <x:c r="F11" s="13" t="str">
        <x:v>1–2 ft</x:v>
      </x:c>
      <x:c r="G11" s="13" t="str">
        <x:v>12–18 in</x:v>
      </x:c>
      <x:c r="H11" s="13" t="str">
        <x:v>Seedheads spring</x:v>
      </x:c>
      <x:c r="I11" s="13" t="str">
        <x:v>Clumping</x:v>
      </x:c>
      <x:c r="J11" s="13" t="str">
        <x:v>Easy</x:v>
      </x:c>
      <x:c r="K11" s="13" t="str">
        <x:v>Plug or division; seed for restoration-scale work.</x:v>
      </x:c>
      <x:c r="L11" s="13" t="str">
        <x:v>Apr–May or late Aug–Sep; wet-site plugs should be installed only when site hydrology is stable.</x:v>
      </x:c>
      <x:c r="M11" s="13" t="str"/>
      <x:c r="N11" s="13" t="str"/>
      <x:c r="O11" s="13" t="str">
        <x:v>Wild Ginger, Pennsylvania Sedge, Woodland Phlox, Prairie Alumroot</x:v>
      </x:c>
      <x:c r="P11" s="13" t="str">
        <x:v>Use as living mulch beneath shrubs and trees; keep out of cultivated annual rows.</x:v>
      </x:c>
      <x:c r="Q11" s="13" t="str">
        <x:v>Leave standing through winter; cut back in early spring.</x:v>
      </x:c>
    </x:row>
    <x:row r="12">
      <x:c r="A12" s="13" t="str">
        <x:v>June Grass</x:v>
      </x:c>
      <x:c r="B12" s="13" t="str">
        <x:v>Koeleria macrantha</x:v>
      </x:c>
      <x:c r="C12" s="13" t="str">
        <x:v>Compact cool-season dry grass</x:v>
      </x:c>
      <x:c r="D12" s="13" t="str">
        <x:v>Full sun</x:v>
      </x:c>
      <x:c r="E12" s="13" t="str">
        <x:v>Dry</x:v>
      </x:c>
      <x:c r="F12" s="13" t="str">
        <x:v>1–3 ft</x:v>
      </x:c>
      <x:c r="G12" s="13" t="str">
        <x:v>18–24 in</x:v>
      </x:c>
      <x:c r="H12" s="13" t="str">
        <x:v>Seedheads May–Jul</x:v>
      </x:c>
      <x:c r="I12" s="13" t="str">
        <x:v>Clumping</x:v>
      </x:c>
      <x:c r="J12" s="13" t="str">
        <x:v>Moderate</x:v>
      </x:c>
      <x:c r="K12" s="13" t="str">
        <x:v>Plug for small gardens; seed for larger matrices and restorations.</x:v>
      </x:c>
      <x:c r="L12" s="13" t="str">
        <x:v>Plugs: Apr–May or late Aug–Sep. Seed: dormant sow after the first hard frost or use the species-specific protocol.</x:v>
      </x:c>
      <x:c r="M12" s="13" t="str"/>
      <x:c r="N12" s="13" t="str"/>
      <x:c r="O12" s="13" t="str">
        <x:v>Butterfly Weed, Purple Prairie Clover, Prairie Dropseed, Little Bluestem</x:v>
      </x:c>
      <x:c r="P12" s="13" t="str">
        <x:v>Good low-water border near herbs, onions, and raised beds; keep tall plants from shading crops.</x:v>
      </x:c>
      <x:c r="Q12" s="13" t="str">
        <x:v>Leave standing through winter; cut back in early spring.</x:v>
      </x:c>
    </x:row>
    <x:row r="13">
      <x:c r="A13" s="13" t="str">
        <x:v>Little Bluestem</x:v>
      </x:c>
      <x:c r="B13" s="13" t="str">
        <x:v>Schizachyrium scoparium</x:v>
      </x:c>
      <x:c r="C13" s="13" t="str">
        <x:v>Four-season dry garden grass</x:v>
      </x:c>
      <x:c r="D13" s="13" t="str">
        <x:v>Full sun</x:v>
      </x:c>
      <x:c r="E13" s="13" t="str">
        <x:v>Dry–medium</x:v>
      </x:c>
      <x:c r="F13" s="13" t="str">
        <x:v>3–5 ft</x:v>
      </x:c>
      <x:c r="G13" s="13" t="str">
        <x:v>2–3 ft</x:v>
      </x:c>
      <x:c r="H13" s="13" t="str">
        <x:v>Seedheads Aug–winter</x:v>
      </x:c>
      <x:c r="I13" s="13" t="str">
        <x:v>Clumping / slight seeding</x:v>
      </x:c>
      <x:c r="J13" s="13" t="str">
        <x:v>Easy</x:v>
      </x:c>
      <x:c r="K13" s="13" t="str">
        <x:v>Plug for small gardens; seed for larger matrices and restorations.</x:v>
      </x:c>
      <x:c r="L13" s="13" t="str">
        <x:v>Plugs: Apr–May or late Aug–Sep. Seed: dormant sow after the first hard frost or use the species-specific protocol.</x:v>
      </x:c>
      <x:c r="M13" s="13" t="str"/>
      <x:c r="N13" s="13" t="str"/>
      <x:c r="O13" s="13" t="str">
        <x:v>Butterfly Weed, Purple Prairie Clover, Prairie Dropseed, Aromatic Aster</x:v>
      </x:c>
      <x:c r="P13" s="13" t="str">
        <x:v>Good low-water border near herbs, onions, and raised beds; keep tall plants from shading crops.</x:v>
      </x:c>
      <x:c r="Q13" s="13" t="str">
        <x:v>Leave standing through winter; cut back in early spring.</x:v>
      </x:c>
    </x:row>
    <x:row r="14">
      <x:c r="A14" s="13" t="str">
        <x:v>Palm Sedge</x:v>
      </x:c>
      <x:c r="B14" s="13" t="str">
        <x:v>Carex muskingumensis</x:v>
      </x:c>
      <x:c r="C14" s="13" t="str">
        <x:v>Palm-like sedge for moist shade</x:v>
      </x:c>
      <x:c r="D14" s="13" t="str">
        <x:v>Part shade–sun</x:v>
      </x:c>
      <x:c r="E14" s="13" t="str">
        <x:v>Moist</x:v>
      </x:c>
      <x:c r="F14" s="13" t="str">
        <x:v>2–4 ft</x:v>
      </x:c>
      <x:c r="G14" s="13" t="str">
        <x:v>18–30 in</x:v>
      </x:c>
      <x:c r="H14" s="13" t="str">
        <x:v>Seedheads Jun–Aug</x:v>
      </x:c>
      <x:c r="I14" s="13" t="str">
        <x:v>Clumping / short rhizomes</x:v>
      </x:c>
      <x:c r="J14" s="13" t="str">
        <x:v>Easy</x:v>
      </x:c>
      <x:c r="K14" s="13" t="str">
        <x:v>Plug or division; seed for restoration-scale work.</x:v>
      </x:c>
      <x:c r="L14" s="13" t="str">
        <x:v>Apr–May or late Aug–Sep; wet-site plugs should be installed only when site hydrology is stable.</x:v>
      </x:c>
      <x:c r="M14" s="13" t="str"/>
      <x:c r="N14" s="13" t="str"/>
      <x:c r="O14" s="13" t="str">
        <x:v>Swamp Milkweed, Blue Flag Iris, Great Blue Lobelia, Fox Sedge</x:v>
      </x:c>
      <x:c r="P14" s="13" t="str">
        <x:v>Use in a rain garden or low strip, not in a standard food bed.</x:v>
      </x:c>
      <x:c r="Q14" s="13" t="str">
        <x:v>Leave standing through winter; cut back in early spring.</x:v>
      </x:c>
    </x:row>
    <x:row r="15">
      <x:c r="A15" s="13" t="str">
        <x:v>Pennsylvania Sedge</x:v>
      </x:c>
      <x:c r="B15" s="13" t="str">
        <x:v>Carex pensylvanica</x:v>
      </x:c>
      <x:c r="C15" s="13" t="str">
        <x:v>Dry-shade lawn alternative</x:v>
      </x:c>
      <x:c r="D15" s="13" t="str">
        <x:v>Part shade–shade</x:v>
      </x:c>
      <x:c r="E15" s="13" t="str">
        <x:v>Dry–medium</x:v>
      </x:c>
      <x:c r="F15" s="13" t="str">
        <x:v>1–2 ft</x:v>
      </x:c>
      <x:c r="G15" s="13" t="str">
        <x:v>12–18 in</x:v>
      </x:c>
      <x:c r="H15" s="13" t="str">
        <x:v>Flowers Apr–May</x:v>
      </x:c>
      <x:c r="I15" s="13" t="str">
        <x:v>Moderate rhizomes</x:v>
      </x:c>
      <x:c r="J15" s="13" t="str">
        <x:v>Easy</x:v>
      </x:c>
      <x:c r="K15" s="13" t="str">
        <x:v>Plug or division; seed for restoration-scale work.</x:v>
      </x:c>
      <x:c r="L15" s="13" t="str">
        <x:v>Apr–May or late Aug–Sep; wet-site plugs should be installed only when site hydrology is stable.</x:v>
      </x:c>
      <x:c r="M15" s="13" t="str"/>
      <x:c r="N15" s="13" t="str"/>
      <x:c r="O15" s="13" t="str">
        <x:v>Wild Ginger, Woodland Phlox, Prairie Alumroot, Christmas Fern</x:v>
      </x:c>
      <x:c r="P15" s="13" t="str">
        <x:v>Use as living mulch beneath shrubs and trees; keep out of cultivated annual rows.</x:v>
      </x:c>
      <x:c r="Q15" s="13" t="str">
        <x:v>Retain leaf litter; avoid deep mulch over crowns.</x:v>
      </x:c>
    </x:row>
    <x:row r="16">
      <x:c r="A16" s="13" t="str">
        <x:v>Plantain-Leaved Sedge</x:v>
      </x:c>
      <x:c r="B16" s="13" t="str">
        <x:v>Carex plantaginea</x:v>
      </x:c>
      <x:c r="C16" s="13" t="str">
        <x:v>Broad-leaved ornamental sedge</x:v>
      </x:c>
      <x:c r="D16" s="13" t="str">
        <x:v>Part shade–shade</x:v>
      </x:c>
      <x:c r="E16" s="13" t="str">
        <x:v>Medium–moist</x:v>
      </x:c>
      <x:c r="F16" s="13" t="str">
        <x:v>1–2 ft</x:v>
      </x:c>
      <x:c r="G16" s="13" t="str">
        <x:v>12–18 in</x:v>
      </x:c>
      <x:c r="H16" s="13" t="str">
        <x:v>Evergreen-like foliage; flowers spring</x:v>
      </x:c>
      <x:c r="I16" s="13" t="str">
        <x:v>Clumping</x:v>
      </x:c>
      <x:c r="J16" s="13" t="str">
        <x:v>Easy</x:v>
      </x:c>
      <x:c r="K16" s="13" t="str">
        <x:v>Plug or division; seed for restoration-scale work.</x:v>
      </x:c>
      <x:c r="L16" s="13" t="str">
        <x:v>Apr–May or late Aug–Sep; wet-site plugs should be installed only when site hydrology is stable.</x:v>
      </x:c>
      <x:c r="M16" s="13" t="str"/>
      <x:c r="N16" s="13" t="str"/>
      <x:c r="O16" s="13" t="str">
        <x:v>Wild Ginger, Pennsylvania Sedge, Woodland Phlox, Prairie Alumroot</x:v>
      </x:c>
      <x:c r="P16" s="13" t="str">
        <x:v>Use as living mulch beneath shrubs and trees; keep out of cultivated annual rows.</x:v>
      </x:c>
      <x:c r="Q16" s="13" t="str">
        <x:v>Retain leaf litter; avoid deep mulch over crowns.</x:v>
      </x:c>
    </x:row>
    <x:row r="17">
      <x:c r="A17" s="13" t="str">
        <x:v>Prairie Dropseed</x:v>
      </x:c>
      <x:c r="B17" s="13" t="str">
        <x:v>Sporobolus heterolepis</x:v>
      </x:c>
      <x:c r="C17" s="13" t="str">
        <x:v>Fine-textured dry garden matrix grass</x:v>
      </x:c>
      <x:c r="D17" s="13" t="str">
        <x:v>Full sun</x:v>
      </x:c>
      <x:c r="E17" s="13" t="str">
        <x:v>Dry–medium</x:v>
      </x:c>
      <x:c r="F17" s="13" t="str">
        <x:v>3–5 ft</x:v>
      </x:c>
      <x:c r="G17" s="13" t="str">
        <x:v>2–3 ft</x:v>
      </x:c>
      <x:c r="H17" s="13" t="str">
        <x:v>Seedheads Aug–Oct</x:v>
      </x:c>
      <x:c r="I17" s="13" t="str">
        <x:v>Dense clump</x:v>
      </x:c>
      <x:c r="J17" s="13" t="str">
        <x:v>Easy</x:v>
      </x:c>
      <x:c r="K17" s="13" t="str">
        <x:v>Plug for small gardens; seed for larger matrices and restorations.</x:v>
      </x:c>
      <x:c r="L17" s="13" t="str">
        <x:v>Plugs: Apr–May or late Aug–Sep. Seed: dormant sow after the first hard frost or use the species-specific protocol.</x:v>
      </x:c>
      <x:c r="M17" s="13" t="str"/>
      <x:c r="N17" s="13" t="str"/>
      <x:c r="O17" s="13" t="str">
        <x:v>Butterfly Weed, Purple Prairie Clover, Little Bluestem, Aromatic Aster</x:v>
      </x:c>
      <x:c r="P17" s="13" t="str">
        <x:v>Good low-water border near herbs, onions, and raised beds; keep tall plants from shading crops.</x:v>
      </x:c>
      <x:c r="Q17" s="13" t="str">
        <x:v>Leave standing through winter; cut back in early spring.</x:v>
      </x:c>
    </x:row>
    <x:row r="18">
      <x:c r="A18" s="13" t="str">
        <x:v>Side-Oats Grama</x:v>
      </x:c>
      <x:c r="B18" s="13" t="str">
        <x:v>Bouteloua curtipendula</x:v>
      </x:c>
      <x:c r="C18" s="13" t="str">
        <x:v>Short dry prairie grass</x:v>
      </x:c>
      <x:c r="D18" s="13" t="str">
        <x:v>Full sun</x:v>
      </x:c>
      <x:c r="E18" s="13" t="str">
        <x:v>Dry</x:v>
      </x:c>
      <x:c r="F18" s="13" t="str">
        <x:v>1–3 ft</x:v>
      </x:c>
      <x:c r="G18" s="13" t="str">
        <x:v>18–24 in</x:v>
      </x:c>
      <x:c r="H18" s="13" t="str">
        <x:v>Seedheads Jul–Sep</x:v>
      </x:c>
      <x:c r="I18" s="13" t="str">
        <x:v>Clumping</x:v>
      </x:c>
      <x:c r="J18" s="13" t="str">
        <x:v>Easy</x:v>
      </x:c>
      <x:c r="K18" s="13" t="str">
        <x:v>Plug for small gardens; seed for larger matrices and restorations.</x:v>
      </x:c>
      <x:c r="L18" s="13" t="str">
        <x:v>Plugs: Apr–May or late Aug–Sep. Seed: dormant sow after the first hard frost or use the species-specific protocol.</x:v>
      </x:c>
      <x:c r="M18" s="13" t="str"/>
      <x:c r="N18" s="13" t="str"/>
      <x:c r="O18" s="13" t="str">
        <x:v>Butterfly Weed, Purple Prairie Clover, Prairie Dropseed, Little Bluestem</x:v>
      </x:c>
      <x:c r="P18" s="13" t="str">
        <x:v>Good low-water border near herbs, onions, and raised beds; keep tall plants from shading crops.</x:v>
      </x:c>
      <x:c r="Q18" s="13" t="str">
        <x:v>Leave standing through winter; cut back in early spring.</x:v>
      </x:c>
    </x:row>
    <x:row r="19">
      <x:c r="A19" s="13" t="str">
        <x:v>Switchgrass</x:v>
      </x:c>
      <x:c r="B19" s="13" t="str">
        <x:v>Panicum virgatum</x:v>
      </x:c>
      <x:c r="C19" s="13" t="str">
        <x:v>Tall adaptable grass and screen</x:v>
      </x:c>
      <x:c r="D19" s="13" t="str">
        <x:v>Full sun</x:v>
      </x:c>
      <x:c r="E19" s="13" t="str">
        <x:v>Medium–moist</x:v>
      </x:c>
      <x:c r="F19" s="13" t="str">
        <x:v>5–8 ft</x:v>
      </x:c>
      <x:c r="G19" s="13" t="str">
        <x:v>3–5 ft</x:v>
      </x:c>
      <x:c r="H19" s="13" t="str">
        <x:v>Seedheads Aug–winter</x:v>
      </x:c>
      <x:c r="I19" s="13" t="str">
        <x:v>Large clump / rhizomes</x:v>
      </x:c>
      <x:c r="J19" s="13" t="str">
        <x:v>Easy</x:v>
      </x:c>
      <x:c r="K19" s="13" t="str">
        <x:v>Plug for small gardens; seed for larger matrices and restorations.</x:v>
      </x:c>
      <x:c r="L19" s="13" t="str">
        <x:v>Plugs: Apr–May or late Aug–Sep. Seed: dormant sow after the first hard frost or use the species-specific protocol.</x:v>
      </x:c>
      <x:c r="M19" s="13" t="str"/>
      <x:c r="N19" s="13" t="str"/>
      <x:c r="O19" s="13" t="str">
        <x:v>Culver's Root, Sweet Black-Eyed Susan, Stiff Goldenrod, Prairie Ironweed</x:v>
      </x:c>
      <x:c r="P19" s="13" t="str">
        <x:v>Keep north or west of crops; tall growth will shade vegetables.</x:v>
      </x:c>
      <x:c r="Q19" s="13" t="str">
        <x:v>Leave standing through winter; cut back in early spring.</x:v>
      </x:c>
    </x:row>
    <x:row r="20">
      <x:c r="A20" s="13" t="str">
        <x:v>Tussock Sedge</x:v>
      </x:c>
      <x:c r="B20" s="13" t="str">
        <x:v>Carex stricta</x:v>
      </x:c>
      <x:c r="C20" s="13" t="str">
        <x:v>Tussock-forming wetland sedge</x:v>
      </x:c>
      <x:c r="D20" s="13" t="str">
        <x:v>Full sun–part shade</x:v>
      </x:c>
      <x:c r="E20" s="13" t="str">
        <x:v>Wet</x:v>
      </x:c>
      <x:c r="F20" s="13" t="str">
        <x:v>2–4 ft</x:v>
      </x:c>
      <x:c r="G20" s="13" t="str">
        <x:v>18–30 in</x:v>
      </x:c>
      <x:c r="H20" s="13" t="str">
        <x:v>Seedheads May–Jul</x:v>
      </x:c>
      <x:c r="I20" s="13" t="str">
        <x:v>Tussock / colony</x:v>
      </x:c>
      <x:c r="J20" s="13" t="str">
        <x:v>Moderate</x:v>
      </x:c>
      <x:c r="K20" s="13" t="str">
        <x:v>Plug or division; seed for restoration-scale work.</x:v>
      </x:c>
      <x:c r="L20" s="13" t="str">
        <x:v>Apr–May or late Aug–Sep; wet-site plugs should be installed only when site hydrology is stable.</x:v>
      </x:c>
      <x:c r="M20" s="13" t="str"/>
      <x:c r="N20" s="13" t="str"/>
      <x:c r="O20" s="13" t="str">
        <x:v>Swamp Milkweed, Blue Flag Iris, Great Blue Lobelia, Fox Sedge</x:v>
      </x:c>
      <x:c r="P20" s="13" t="str">
        <x:v>Use in a rain garden or low strip, not in a standard food bed.</x:v>
      </x:c>
      <x:c r="Q20" s="13" t="str">
        <x:v>Leave standing through winter; cut back in early spring.</x:v>
      </x:c>
    </x:row>
  </x:sheetData>
  <x:mergeCells>
    <x:mergeCell ref="A1:Q2"/>
  </x:mergeCells>
  <x:pageMargins left="0.7" right="0.7" top="0.75" bottom="0.75" header="0.3" footer="0.3"/>
  <x:tableParts count="1">
    <x:tablePart xmlns:r="http://schemas.openxmlformats.org/officeDocument/2006/relationships" r:id="R0ab55033b42e411a"/>
  </x:tableParts>
</x:worksheet>
</file>

<file path=xl/worksheets/sheet10.xml><?xml version="1.0" encoding="utf-8"?>
<x:worksheet xmlns:x="http://schemas.openxmlformats.org/spreadsheetml/2006/main">
  <x:sheetFormatPr defaultRowHeight="15"/>
  <x:cols>
    <x:col min="1" max="1" width="25" hidden="0" customWidth="1"/>
    <x:col min="2" max="2" width="29" hidden="0" customWidth="1"/>
    <x:col min="3" max="3" width="36" hidden="0" customWidth="1"/>
    <x:col min="4" max="4" width="19" hidden="0" customWidth="1"/>
    <x:col min="5" max="5" width="19" hidden="0" customWidth="1"/>
    <x:col min="6" max="6" width="16" hidden="0" customWidth="1"/>
    <x:col min="7" max="7" width="16" hidden="0" customWidth="1"/>
    <x:col min="8" max="8" width="27" hidden="0" customWidth="1"/>
    <x:col min="9" max="9" width="24" hidden="0" customWidth="1"/>
    <x:col min="10" max="10" width="12" hidden="0" customWidth="1"/>
    <x:col min="11" max="11" width="28" hidden="0" customWidth="1"/>
    <x:col min="12" max="12" width="38" hidden="0" customWidth="1"/>
    <x:col min="13" max="13" width="30" hidden="0" customWidth="1"/>
    <x:col min="14" max="14" width="44" hidden="0" customWidth="1"/>
    <x:col min="15" max="15" width="40" hidden="0" customWidth="1"/>
    <x:col min="16" max="16" width="48" hidden="0" customWidth="1"/>
    <x:col min="17" max="17" width="42" hidden="0" customWidth="1"/>
  </x:cols>
  <x:sheetData>
    <x:row r="1" ht="26" customHeight="1">
      <x:c r="A1" s="18" t="str">
        <x:v>Shrubs &amp; Vines</x:v>
      </x:c>
      <x:c r="B1" s="18"/>
      <x:c r="C1" s="18"/>
      <x:c r="D1" s="18"/>
      <x:c r="E1" s="18"/>
      <x:c r="F1" s="18"/>
      <x:c r="G1" s="18"/>
      <x:c r="H1" s="18"/>
      <x:c r="I1" s="18"/>
      <x:c r="J1" s="18"/>
      <x:c r="K1" s="18"/>
      <x:c r="L1" s="18"/>
      <x:c r="M1" s="18"/>
      <x:c r="N1" s="18"/>
      <x:c r="O1" s="18"/>
      <x:c r="P1" s="18"/>
      <x:c r="Q1" s="18"/>
    </x:row>
    <x:row r="2" ht="26" customHeight="1">
      <x:c r="A2" s="18"/>
      <x:c r="B2" s="18"/>
      <x:c r="C2" s="18"/>
      <x:c r="D2" s="18"/>
      <x:c r="E2" s="18"/>
      <x:c r="F2" s="18"/>
      <x:c r="G2" s="18"/>
      <x:c r="H2" s="18"/>
      <x:c r="I2" s="18"/>
      <x:c r="J2" s="18"/>
      <x:c r="K2" s="18"/>
      <x:c r="L2" s="18"/>
      <x:c r="M2" s="18"/>
      <x:c r="N2" s="18"/>
      <x:c r="O2" s="18"/>
      <x:c r="P2" s="18"/>
      <x:c r="Q2" s="18"/>
    </x:row>
    <x:row r="4" ht="38" customHeight="1">
      <x:c r="A4" s="6" t="str">
        <x:v>Common Name</x:v>
      </x:c>
      <x:c r="B4" s="6" t="str">
        <x:v>Scientific Name</x:v>
      </x:c>
      <x:c r="C4" s="6" t="str">
        <x:v>Garden Role</x:v>
      </x:c>
      <x:c r="D4" s="6" t="str">
        <x:v>Light</x:v>
      </x:c>
      <x:c r="E4" s="6" t="str">
        <x:v>Moisture</x:v>
      </x:c>
      <x:c r="F4" s="6" t="str">
        <x:v>Typical Size</x:v>
      </x:c>
      <x:c r="G4" s="6" t="str">
        <x:v>Spacing</x:v>
      </x:c>
      <x:c r="H4" s="6" t="str">
        <x:v>Bloom / Harvest</x:v>
      </x:c>
      <x:c r="I4" s="6" t="str">
        <x:v>Growth / Spread</x:v>
      </x:c>
      <x:c r="J4" s="6" t="str">
        <x:v>Difficulty</x:v>
      </x:c>
      <x:c r="K4" s="6" t="str">
        <x:v>Best Form</x:v>
      </x:c>
      <x:c r="L4" s="6" t="str">
        <x:v>Install / Sow Window</x:v>
      </x:c>
      <x:c r="M4" s="6" t="str">
        <x:v>Edible Use</x:v>
      </x:c>
      <x:c r="N4" s="6" t="str">
        <x:v>Safety / Preparation</x:v>
      </x:c>
      <x:c r="O4" s="6" t="str">
        <x:v>Native Companions</x:v>
      </x:c>
      <x:c r="P4" s="6" t="str">
        <x:v>Near Vegetable Beds</x:v>
      </x:c>
      <x:c r="Q4" s="6" t="str">
        <x:v>Design Notes</x:v>
      </x:c>
    </x:row>
    <x:row r="5">
      <x:c r="A5" s="13" t="str">
        <x:v>American Bittersweet</x:v>
      </x:c>
      <x:c r="B5" s="13" t="str">
        <x:v>Celastrus scandens</x:v>
      </x:c>
      <x:c r="C5" s="13" t="str">
        <x:v>Native bittersweet for a heavy trellis</x:v>
      </x:c>
      <x:c r="D5" s="13" t="str">
        <x:v>Full sun–part shade</x:v>
      </x:c>
      <x:c r="E5" s="13" t="str">
        <x:v>Dry–medium</x:v>
      </x:c>
      <x:c r="F5" s="13" t="str">
        <x:v>10–30 ft vine</x:v>
      </x:c>
      <x:c r="G5" s="13" t="str">
        <x:v>Dedicated trellis</x:v>
      </x:c>
      <x:c r="H5" s="13" t="str">
        <x:v>Flowers spring; orange fruit fall</x:v>
      </x:c>
      <x:c r="I5" s="13" t="str">
        <x:v>Very vigorous woody vine</x:v>
      </x:c>
      <x:c r="J5" s="13" t="str">
        <x:v>Advanced</x:v>
      </x:c>
      <x:c r="K5" s="13" t="str">
        <x:v>Plug or container plant; provide the support and mature-space requirement before planting.</x:v>
      </x:c>
      <x:c r="L5" s="13" t="str">
        <x:v>Apr–May; late Aug–Sep, finishing about six weeks before the first frost.</x:v>
      </x:c>
      <x:c r="M5" s="13" t="str"/>
      <x:c r="N5" s="13" t="str"/>
      <x:c r="O5" s="13" t="str">
        <x:v>Riverbank Grape, Limber Honeysuckle, Groundnut, Wild Bergamot</x:v>
      </x:c>
      <x:c r="P5" s="13" t="str">
        <x:v>Use a dedicated trellis away from tomato cages, berry canes, and young trees.</x:v>
      </x:c>
      <x:c r="Q5" s="13" t="str">
        <x:v>Use a dedicated support; never allow the vine to overwhelm young trees or gutters.</x:v>
      </x:c>
    </x:row>
    <x:row r="6">
      <x:c r="A6" s="13" t="str">
        <x:v>American Elderberry</x:v>
      </x:c>
      <x:c r="B6" s="13" t="str">
        <x:v>Sambucus nigra ssp. canadensis</x:v>
      </x:c>
      <x:c r="C6" s="13" t="str">
        <x:v>Fast edible shrub and pollinator plant</x:v>
      </x:c>
      <x:c r="D6" s="13" t="str">
        <x:v>Full sun–part shade</x:v>
      </x:c>
      <x:c r="E6" s="13" t="str">
        <x:v>Medium–moist</x:v>
      </x:c>
      <x:c r="F6" s="13" t="str">
        <x:v>8–15 ft</x:v>
      </x:c>
      <x:c r="G6" s="13" t="str">
        <x:v>8–12 ft</x:v>
      </x:c>
      <x:c r="H6" s="13" t="str">
        <x:v>Flowers Jun–Jul; fruit Aug–Sep</x:v>
      </x:c>
      <x:c r="I6" s="13" t="str">
        <x:v>Strong suckering</x:v>
      </x:c>
      <x:c r="J6" s="13" t="str">
        <x:v>Moderate</x:v>
      </x:c>
      <x:c r="K6" s="13" t="str">
        <x:v>Container or balled-and-burlapped; bare-root in early spring.</x:v>
      </x:c>
      <x:c r="L6" s="13" t="str">
        <x:v>Early Apr–May after soil thaws and drains; Sep–mid Oct for container/B&amp;B. Bare-root: early spring.</x:v>
      </x:c>
      <x:c r="M6" s="13" t="str">
        <x:v>Cooked ripe berries and flowers</x:v>
      </x:c>
      <x:c r="N6" s="13" t="str">
        <x:v>Raw or unripe berries, leaves, stems, and bark can cause illness; cook berries and remove stems</x:v>
      </x:c>
      <x:c r="O6" s="13" t="str">
        <x:v>Downy Serviceberry, Black Chokeberry, American Hazelnut, Wild Strawberry</x:v>
      </x:c>
      <x:c r="P6" s="13" t="str">
        <x:v>Place north or west of annual vegetable beds; add a low pollinator strip nearby.</x:v>
      </x:c>
      <x:c r="Q6" s="13" t="str">
        <x:v>Usually fruits better with two genetically different plants; give it a large edge.</x:v>
      </x:c>
    </x:row>
    <x:row r="7">
      <x:c r="A7" s="13" t="str">
        <x:v>American Hazelnut</x:v>
      </x:c>
      <x:c r="B7" s="13" t="str">
        <x:v>Corylus americana</x:v>
      </x:c>
      <x:c r="C7" s="13" t="str">
        <x:v>Edible nut hedge and wildlife cover</x:v>
      </x:c>
      <x:c r="D7" s="13" t="str">
        <x:v>Full sun–part shade</x:v>
      </x:c>
      <x:c r="E7" s="13" t="str">
        <x:v>Dry–medium</x:v>
      </x:c>
      <x:c r="F7" s="13" t="str">
        <x:v>6–10 ft</x:v>
      </x:c>
      <x:c r="G7" s="13" t="str">
        <x:v>6–10 ft</x:v>
      </x:c>
      <x:c r="H7" s="13" t="str">
        <x:v>Catkins Mar–Apr; nuts Sep</x:v>
      </x:c>
      <x:c r="I7" s="13" t="str">
        <x:v>Suckering shrub</x:v>
      </x:c>
      <x:c r="J7" s="13" t="str">
        <x:v>Easy</x:v>
      </x:c>
      <x:c r="K7" s="13" t="str">
        <x:v>Container or balled-and-burlapped; bare-root in early spring.</x:v>
      </x:c>
      <x:c r="L7" s="13" t="str">
        <x:v>Early Apr–May after soil thaws and drains; Sep–mid Oct for container/B&amp;B. Bare-root: early spring.</x:v>
      </x:c>
      <x:c r="M7" s="13" t="str">
        <x:v>Ripe hazelnuts</x:v>
      </x:c>
      <x:c r="N7" s="13" t="str">
        <x:v>Protect harvest from wildlife; inspect for spoilage</x:v>
      </x:c>
      <x:c r="O7" s="13" t="str">
        <x:v>Shagbark Hickory, Bur Oak, Pennsylvania Sedge, Spotted Crane's Bill</x:v>
      </x:c>
      <x:c r="P7" s="13" t="str">
        <x:v>Large-space planting only; place away from annual beds and structures.</x:v>
      </x:c>
      <x:c r="Q7" s="13" t="str">
        <x:v>Plant multiple seedlings for better nut set.</x:v>
      </x:c>
    </x:row>
    <x:row r="8">
      <x:c r="A8" s="13" t="str">
        <x:v>American Highbush Cranberry</x:v>
      </x:c>
      <x:c r="B8" s="13" t="str">
        <x:v>Viburnum opulus var. americanum</x:v>
      </x:c>
      <x:c r="C8" s="13" t="str">
        <x:v>Native fruiting viburnum and hedge</x:v>
      </x:c>
      <x:c r="D8" s="13" t="str">
        <x:v>Full sun–part shade</x:v>
      </x:c>
      <x:c r="E8" s="13" t="str">
        <x:v>Medium–moist</x:v>
      </x:c>
      <x:c r="F8" s="13" t="str">
        <x:v>6–10 ft</x:v>
      </x:c>
      <x:c r="G8" s="13" t="str">
        <x:v>6–10 ft</x:v>
      </x:c>
      <x:c r="H8" s="13" t="str">
        <x:v>Flowers May–Jun; fruit Sep–winter</x:v>
      </x:c>
      <x:c r="I8" s="13" t="str">
        <x:v>Upright shrub</x:v>
      </x:c>
      <x:c r="J8" s="13" t="str">
        <x:v>Advanced</x:v>
      </x:c>
      <x:c r="K8" s="13" t="str">
        <x:v>Container or balled-and-burlapped; bare-root in early spring.</x:v>
      </x:c>
      <x:c r="L8" s="13" t="str">
        <x:v>Early Apr–May after soil thaws and drains; Sep–mid Oct for container/B&amp;B. Bare-root: early spring.</x:v>
      </x:c>
      <x:c r="M8" s="13" t="str">
        <x:v>Tart fruit cooked into sauces or preserves</x:v>
      </x:c>
      <x:c r="N8" s="13" t="str">
        <x:v>Buy the native American variety; European forms are different</x:v>
      </x:c>
      <x:c r="O8" s="13" t="str">
        <x:v>Downy Serviceberry, Black Chokeberry, American Hazelnut, Wild Strawberry</x:v>
      </x:c>
      <x:c r="P8" s="13" t="str">
        <x:v>Place north or west of annual vegetable beds; add a low pollinator strip nearby.</x:v>
      </x:c>
      <x:c r="Q8" s="13" t="str">
        <x:v>Better fruiting with another compatible viburnum nearby.</x:v>
      </x:c>
    </x:row>
    <x:row r="9">
      <x:c r="A9" s="13" t="str">
        <x:v>Black Chokeberry</x:v>
      </x:c>
      <x:c r="B9" s="13" t="str">
        <x:v>Aronia melanocarpa</x:v>
      </x:c>
      <x:c r="C9" s="13" t="str">
        <x:v>Edible hedge; flowers, fruit, fall color</x:v>
      </x:c>
      <x:c r="D9" s="13" t="str">
        <x:v>Full sun–part shade</x:v>
      </x:c>
      <x:c r="E9" s="13" t="str">
        <x:v>Medium–moist</x:v>
      </x:c>
      <x:c r="F9" s="13" t="str">
        <x:v>3–6 ft</x:v>
      </x:c>
      <x:c r="G9" s="13" t="str">
        <x:v>3–6 ft</x:v>
      </x:c>
      <x:c r="H9" s="13" t="str">
        <x:v>Flowers May; fruit Aug–Oct</x:v>
      </x:c>
      <x:c r="I9" s="13" t="str">
        <x:v>Moderate suckering</x:v>
      </x:c>
      <x:c r="J9" s="13" t="str">
        <x:v>Easy</x:v>
      </x:c>
      <x:c r="K9" s="13" t="str">
        <x:v>Container or balled-and-burlapped; bare-root in early spring.</x:v>
      </x:c>
      <x:c r="L9" s="13" t="str">
        <x:v>Early Apr–May after soil thaws and drains; Sep–mid Oct for container/B&amp;B. Bare-root: early spring.</x:v>
      </x:c>
      <x:c r="M9" s="13" t="str">
        <x:v>Astringent berries best cooked, juiced, or preserved</x:v>
      </x:c>
      <x:c r="N9" s="13" t="str">
        <x:v>Do not confuse with unrelated ornamental berries</x:v>
      </x:c>
      <x:c r="O9" s="13" t="str">
        <x:v>Downy Serviceberry, American Hazelnut, Wild Strawberry, Virginia Mountain Mint</x:v>
      </x:c>
      <x:c r="P9" s="13" t="str">
        <x:v>Place north or west of annual vegetable beds; add a low pollinator strip nearby.</x:v>
      </x:c>
      <x:c r="Q9" s="13" t="str">
        <x:v>Fruit production is best in sun.</x:v>
      </x:c>
    </x:row>
    <x:row r="10">
      <x:c r="A10" s="13" t="str">
        <x:v>Black Raspberry</x:v>
      </x:c>
      <x:c r="B10" s="13" t="str">
        <x:v>Rubus occidentalis</x:v>
      </x:c>
      <x:c r="C10" s="13" t="str">
        <x:v>Edible bramble and wildlife cover</x:v>
      </x:c>
      <x:c r="D10" s="13" t="str">
        <x:v>Full sun–part shade</x:v>
      </x:c>
      <x:c r="E10" s="13" t="str">
        <x:v>Medium</x:v>
      </x:c>
      <x:c r="F10" s="13" t="str">
        <x:v>3–6 ft</x:v>
      </x:c>
      <x:c r="G10" s="13" t="str">
        <x:v>3–6 ft</x:v>
      </x:c>
      <x:c r="H10" s="13" t="str">
        <x:v>Flowers May; fruit Jun–Jul</x:v>
      </x:c>
      <x:c r="I10" s="13" t="str">
        <x:v>Arching thorny canes</x:v>
      </x:c>
      <x:c r="J10" s="13" t="str">
        <x:v>Moderate</x:v>
      </x:c>
      <x:c r="K10" s="13" t="str">
        <x:v>Container or balled-and-burlapped; bare-root in early spring.</x:v>
      </x:c>
      <x:c r="L10" s="13" t="str">
        <x:v>Early Apr–May after soil thaws and drains; Sep–mid Oct for container/B&amp;B. Bare-root: early spring.</x:v>
      </x:c>
      <x:c r="M10" s="13" t="str">
        <x:v>Ripe black raspberries fresh or preserved</x:v>
      </x:c>
      <x:c r="N10" s="13" t="str">
        <x:v>Wear gloves around canes</x:v>
      </x:c>
      <x:c r="O10" s="13" t="str">
        <x:v>Downy Serviceberry, Black Chokeberry, American Hazelnut, Wild Strawberry</x:v>
      </x:c>
      <x:c r="P10" s="13" t="str">
        <x:v>Place north or west of annual vegetable beds; add a low pollinator strip nearby.</x:v>
      </x:c>
      <x:c r="Q10" s="13" t="str">
        <x:v>Trellis or tip-prune; remove spent canes after fruiting.</x:v>
      </x:c>
    </x:row>
    <x:row r="11">
      <x:c r="A11" s="13" t="str">
        <x:v>Blackhaw Viburnum</x:v>
      </x:c>
      <x:c r="B11" s="13" t="str">
        <x:v>Viburnum prunifolium</x:v>
      </x:c>
      <x:c r="C11" s="13" t="str">
        <x:v>Dry-tolerant flowering small tree/shrub</x:v>
      </x:c>
      <x:c r="D11" s="13" t="str">
        <x:v>Full sun–part shade</x:v>
      </x:c>
      <x:c r="E11" s="13" t="str">
        <x:v>Dry–medium</x:v>
      </x:c>
      <x:c r="F11" s="13" t="str">
        <x:v>8–15 ft</x:v>
      </x:c>
      <x:c r="G11" s="13" t="str">
        <x:v>8–12 ft</x:v>
      </x:c>
      <x:c r="H11" s="13" t="str">
        <x:v>Flowers May; fruit Sep</x:v>
      </x:c>
      <x:c r="I11" s="13" t="str">
        <x:v>Large shrub / small tree</x:v>
      </x:c>
      <x:c r="J11" s="13" t="str">
        <x:v>Easy</x:v>
      </x:c>
      <x:c r="K11" s="13" t="str">
        <x:v>Container or balled-and-burlapped; bare-root in early spring.</x:v>
      </x:c>
      <x:c r="L11" s="13" t="str">
        <x:v>Early Apr–May after soil thaws and drains; Sep–mid Oct for container/B&amp;B. Bare-root: early spring.</x:v>
      </x:c>
      <x:c r="M11" s="13" t="str"/>
      <x:c r="N11" s="13" t="str"/>
      <x:c r="O11" s="13" t="str">
        <x:v>Downy Serviceberry, Black Chokeberry, American Hazelnut, Wild Strawberry</x:v>
      </x:c>
      <x:c r="P11" s="13" t="str">
        <x:v>Place north or west of annual vegetable beds; add a low pollinator strip nearby.</x:v>
      </x:c>
      <x:c r="Q11" s="13" t="str">
        <x:v>Provide mature width; prune for access and renewal rather than forcing it into a small space.</x:v>
      </x:c>
    </x:row>
    <x:row r="12">
      <x:c r="A12" s="13" t="str">
        <x:v>Bush Honeysuckle</x:v>
      </x:c>
      <x:c r="B12" s="13" t="str">
        <x:v>Diervilla lonicera</x:v>
      </x:c>
      <x:c r="C12" s="13" t="str">
        <x:v>Low tough shrub for dry shade</x:v>
      </x:c>
      <x:c r="D12" s="13" t="str">
        <x:v>Part shade–sun</x:v>
      </x:c>
      <x:c r="E12" s="13" t="str">
        <x:v>Dry–medium</x:v>
      </x:c>
      <x:c r="F12" s="13" t="str">
        <x:v>3–6 ft</x:v>
      </x:c>
      <x:c r="G12" s="13" t="str">
        <x:v>3–6 ft</x:v>
      </x:c>
      <x:c r="H12" s="13" t="str">
        <x:v>Flowers Jun–Aug</x:v>
      </x:c>
      <x:c r="I12" s="13" t="str">
        <x:v>Moderate suckering</x:v>
      </x:c>
      <x:c r="J12" s="13" t="str">
        <x:v>Easy</x:v>
      </x:c>
      <x:c r="K12" s="13" t="str">
        <x:v>Container or balled-and-burlapped; bare-root in early spring.</x:v>
      </x:c>
      <x:c r="L12" s="13" t="str">
        <x:v>Early Apr–May after soil thaws and drains; Sep–mid Oct for container/B&amp;B. Bare-root: early spring.</x:v>
      </x:c>
      <x:c r="M12" s="13" t="str"/>
      <x:c r="N12" s="13" t="str"/>
      <x:c r="O12" s="13" t="str">
        <x:v>Ninebark, Fragrant Sumac, Shrubby St. John's Wort, Little Bluestem</x:v>
      </x:c>
      <x:c r="P12" s="13" t="str">
        <x:v>Use as a windbreak or edge; leave enough clearance for mature width.</x:v>
      </x:c>
      <x:c r="Q12" s="13" t="str">
        <x:v>Provide mature width; prune for access and renewal rather than forcing it into a small space.</x:v>
      </x:c>
    </x:row>
    <x:row r="13">
      <x:c r="A13" s="13" t="str">
        <x:v>Buttonbush</x:v>
      </x:c>
      <x:c r="B13" s="13" t="str">
        <x:v>Cephalanthus occidentalis</x:v>
      </x:c>
      <x:c r="C13" s="13" t="str">
        <x:v>Button flowers for wet ground</x:v>
      </x:c>
      <x:c r="D13" s="13" t="str">
        <x:v>Full sun–part shade</x:v>
      </x:c>
      <x:c r="E13" s="13" t="str">
        <x:v>Moist–wet</x:v>
      </x:c>
      <x:c r="F13" s="13" t="str">
        <x:v>6–10 ft</x:v>
      </x:c>
      <x:c r="G13" s="13" t="str">
        <x:v>6–10 ft</x:v>
      </x:c>
      <x:c r="H13" s="13" t="str">
        <x:v>Flowers Jun–Aug</x:v>
      </x:c>
      <x:c r="I13" s="13" t="str">
        <x:v>Rounded shrub</x:v>
      </x:c>
      <x:c r="J13" s="13" t="str">
        <x:v>Easy</x:v>
      </x:c>
      <x:c r="K13" s="13" t="str">
        <x:v>Container or balled-and-burlapped; bare-root in early spring.</x:v>
      </x:c>
      <x:c r="L13" s="13" t="str">
        <x:v>Early Apr–May after soil thaws and drains; Sep–mid Oct for container/B&amp;B. Bare-root: early spring.</x:v>
      </x:c>
      <x:c r="M13" s="13" t="str"/>
      <x:c r="N13" s="13" t="str"/>
      <x:c r="O13" s="13" t="str">
        <x:v>Winterberry, Red-Osier Dogwood, Tussock Sedge, Swamp White Oak</x:v>
      </x:c>
      <x:c r="P13" s="13" t="str">
        <x:v>Use downslope from food beds to intercept runoff; do not crowd annual crops.</x:v>
      </x:c>
      <x:c r="Q13" s="13" t="str">
        <x:v>Provide mature width; prune for access and renewal rather than forcing it into a small space.</x:v>
      </x:c>
    </x:row>
    <x:row r="14">
      <x:c r="A14" s="13" t="str">
        <x:v>Chokecherry</x:v>
      </x:c>
      <x:c r="B14" s="13" t="str">
        <x:v>Prunus virginiana</x:v>
      </x:c>
      <x:c r="C14" s="13" t="str">
        <x:v>Edible preserve fruit and wildlife shrub</x:v>
      </x:c>
      <x:c r="D14" s="13" t="str">
        <x:v>Full sun–part shade</x:v>
      </x:c>
      <x:c r="E14" s="13" t="str">
        <x:v>Dry–medium</x:v>
      </x:c>
      <x:c r="F14" s="13" t="str">
        <x:v>8–15 ft</x:v>
      </x:c>
      <x:c r="G14" s="13" t="str">
        <x:v>8–12 ft</x:v>
      </x:c>
      <x:c r="H14" s="13" t="str">
        <x:v>Flowers May; fruit Jul–Aug</x:v>
      </x:c>
      <x:c r="I14" s="13" t="str">
        <x:v>Suckering thicket</x:v>
      </x:c>
      <x:c r="J14" s="13" t="str">
        <x:v>Moderate</x:v>
      </x:c>
      <x:c r="K14" s="13" t="str">
        <x:v>Container or balled-and-burlapped; bare-root in early spring.</x:v>
      </x:c>
      <x:c r="L14" s="13" t="str">
        <x:v>Early Apr–May after soil thaws and drains; Sep–mid Oct for container/B&amp;B. Bare-root: early spring.</x:v>
      </x:c>
      <x:c r="M14" s="13" t="str">
        <x:v>Ripe fruit usually cooked into jelly or syrup</x:v>
      </x:c>
      <x:c r="N14" s="13" t="str">
        <x:v>Pits, leaves, and wilted foliage are toxic; do not crush pits</x:v>
      </x:c>
      <x:c r="O14" s="13" t="str">
        <x:v>Downy Serviceberry, Black Chokeberry, American Hazelnut, Wild Strawberry</x:v>
      </x:c>
      <x:c r="P14" s="13" t="str">
        <x:v>Place north or west of annual vegetable beds; add a low pollinator strip nearby.</x:v>
      </x:c>
      <x:c r="Q14" s="13" t="str">
        <x:v>Large-space plant; fruit is astringent raw.</x:v>
      </x:c>
    </x:row>
    <x:row r="15">
      <x:c r="A15" s="13" t="str">
        <x:v>Downy Serviceberry</x:v>
      </x:c>
      <x:c r="B15" s="13" t="str">
        <x:v>Amelanchier arborea</x:v>
      </x:c>
      <x:c r="C15" s="13" t="str">
        <x:v>Edible small tree; spring flowers; bird habitat</x:v>
      </x:c>
      <x:c r="D15" s="13" t="str">
        <x:v>Full sun–part shade</x:v>
      </x:c>
      <x:c r="E15" s="13" t="str">
        <x:v>Medium</x:v>
      </x:c>
      <x:c r="F15" s="13" t="str">
        <x:v>12–25 ft</x:v>
      </x:c>
      <x:c r="G15" s="13" t="str">
        <x:v>12–20 ft</x:v>
      </x:c>
      <x:c r="H15" s="13" t="str">
        <x:v>White flowers Apr–May; fruit Jun</x:v>
      </x:c>
      <x:c r="I15" s="13" t="str">
        <x:v>Clumping / small tree</x:v>
      </x:c>
      <x:c r="J15" s="13" t="str">
        <x:v>Easy</x:v>
      </x:c>
      <x:c r="K15" s="13" t="str">
        <x:v>Container or balled-and-burlapped; bare-root in early spring.</x:v>
      </x:c>
      <x:c r="L15" s="13" t="str">
        <x:v>Early Apr–May after soil thaws and drains; Sep–mid Oct for container/B&amp;B. Bare-root: early spring.</x:v>
      </x:c>
      <x:c r="M15" s="13" t="str">
        <x:v>Ripe berries fresh, cooked, or dried</x:v>
      </x:c>
      <x:c r="N15" s="13" t="str">
        <x:v>Confirm positive ID; wash fruit</x:v>
      </x:c>
      <x:c r="O15" s="13" t="str">
        <x:v>Black Chokeberry, American Hazelnut, Wild Strawberry, Virginia Mountain Mint</x:v>
      </x:c>
      <x:c r="P15" s="13" t="str">
        <x:v>Place north or west of annual vegetable beds; add a low pollinator strip nearby.</x:v>
      </x:c>
      <x:c r="Q15" s="13" t="str">
        <x:v>Plant two serviceberries for heavier crops; protect young fruit from birds.</x:v>
      </x:c>
    </x:row>
    <x:row r="16">
      <x:c r="A16" s="13" t="str">
        <x:v>Fragrant Sumac</x:v>
      </x:c>
      <x:c r="B16" s="13" t="str">
        <x:v>Rhus aromatica</x:v>
      </x:c>
      <x:c r="C16" s="13" t="str">
        <x:v>Low dry-site shrub and slope cover</x:v>
      </x:c>
      <x:c r="D16" s="13" t="str">
        <x:v>Full sun–part shade</x:v>
      </x:c>
      <x:c r="E16" s="13" t="str">
        <x:v>Dry</x:v>
      </x:c>
      <x:c r="F16" s="13" t="str">
        <x:v>3–6 ft</x:v>
      </x:c>
      <x:c r="G16" s="13" t="str">
        <x:v>3–6 ft</x:v>
      </x:c>
      <x:c r="H16" s="13" t="str">
        <x:v>Flowers Apr; red fall color</x:v>
      </x:c>
      <x:c r="I16" s="13" t="str">
        <x:v>Strong suckering</x:v>
      </x:c>
      <x:c r="J16" s="13" t="str">
        <x:v>Easy</x:v>
      </x:c>
      <x:c r="K16" s="13" t="str">
        <x:v>Container or balled-and-burlapped; bare-root in early spring.</x:v>
      </x:c>
      <x:c r="L16" s="13" t="str">
        <x:v>Early Apr–May after soil thaws and drains; Sep–mid Oct for container/B&amp;B. Bare-root: early spring.</x:v>
      </x:c>
      <x:c r="M16" s="13" t="str"/>
      <x:c r="N16" s="13" t="str"/>
      <x:c r="O16" s="13" t="str">
        <x:v>Ninebark, Shrubby St. John's Wort, Little Bluestem, Pale Purple Coneflower</x:v>
      </x:c>
      <x:c r="P16" s="13" t="str">
        <x:v>Use as a windbreak or edge; leave enough clearance for mature width.</x:v>
      </x:c>
      <x:c r="Q16" s="13" t="str">
        <x:v>Provide mature width; prune for access and renewal rather than forcing it into a small space.</x:v>
      </x:c>
    </x:row>
    <x:row r="17">
      <x:c r="A17" s="13" t="str">
        <x:v>Gray Dogwood</x:v>
      </x:c>
      <x:c r="B17" s="13" t="str">
        <x:v>Cornus racemosa</x:v>
      </x:c>
      <x:c r="C17" s="13" t="str">
        <x:v>Tough gray dogwood screen</x:v>
      </x:c>
      <x:c r="D17" s="13" t="str">
        <x:v>Full sun–part shade</x:v>
      </x:c>
      <x:c r="E17" s="13" t="str">
        <x:v>Dry–medium</x:v>
      </x:c>
      <x:c r="F17" s="13" t="str">
        <x:v>6–10 ft</x:v>
      </x:c>
      <x:c r="G17" s="13" t="str">
        <x:v>6–10 ft</x:v>
      </x:c>
      <x:c r="H17" s="13" t="str">
        <x:v>Flowers May–Jun; white fruit late summer</x:v>
      </x:c>
      <x:c r="I17" s="13" t="str">
        <x:v>Strong suckering</x:v>
      </x:c>
      <x:c r="J17" s="13" t="str">
        <x:v>Easy</x:v>
      </x:c>
      <x:c r="K17" s="13" t="str">
        <x:v>Container or balled-and-burlapped; bare-root in early spring.</x:v>
      </x:c>
      <x:c r="L17" s="13" t="str">
        <x:v>Early Apr–May after soil thaws and drains; Sep–mid Oct for container/B&amp;B. Bare-root: early spring.</x:v>
      </x:c>
      <x:c r="M17" s="13" t="str"/>
      <x:c r="N17" s="13" t="str"/>
      <x:c r="O17" s="13" t="str">
        <x:v>Ninebark, Fragrant Sumac, Shrubby St. John's Wort, Little Bluestem</x:v>
      </x:c>
      <x:c r="P17" s="13" t="str">
        <x:v>Use as a windbreak or edge; leave enough clearance for mature width.</x:v>
      </x:c>
      <x:c r="Q17" s="13" t="str">
        <x:v>Provide mature width; prune for access and renewal rather than forcing it into a small space.</x:v>
      </x:c>
    </x:row>
    <x:row r="18">
      <x:c r="A18" s="13" t="str">
        <x:v>Groundnut</x:v>
      </x:c>
      <x:c r="B18" s="13" t="str">
        <x:v>Apios americana</x:v>
      </x:c>
      <x:c r="C18" s="13" t="str">
        <x:v>Edible tuber vine and nitrogen-fixing legume</x:v>
      </x:c>
      <x:c r="D18" s="13" t="str">
        <x:v>Full sun–part shade</x:v>
      </x:c>
      <x:c r="E18" s="13" t="str">
        <x:v>Medium–moist</x:v>
      </x:c>
      <x:c r="F18" s="13" t="str">
        <x:v>10–30 ft vine</x:v>
      </x:c>
      <x:c r="G18" s="13" t="str">
        <x:v>Dedicated trellis</x:v>
      </x:c>
      <x:c r="H18" s="13" t="str">
        <x:v>Flowers Jul–Aug; tubers fall after 2+ years</x:v>
      </x:c>
      <x:c r="I18" s="13" t="str">
        <x:v>Vigorous twining vine</x:v>
      </x:c>
      <x:c r="J18" s="13" t="str">
        <x:v>Moderate</x:v>
      </x:c>
      <x:c r="K18" s="13" t="str">
        <x:v>Tubers or nursery plants</x:v>
      </x:c>
      <x:c r="L18" s="13" t="str">
        <x:v>Apr–May</x:v>
      </x:c>
      <x:c r="M18" s="13" t="str">
        <x:v>Cooked tubers; beans are sometimes used only with expert preparation</x:v>
      </x:c>
      <x:c r="N18" s="13" t="str">
        <x:v>Eat only positively identified, thoroughly cooked tubers</x:v>
      </x:c>
      <x:c r="O18" s="13" t="str">
        <x:v>Riverbank Grape, Limber Honeysuckle, Wild Bergamot, Nodding Onion</x:v>
      </x:c>
      <x:c r="P18" s="13" t="str">
        <x:v>Use a dedicated trellis away from tomato cages, berry canes, and young trees.</x:v>
      </x:c>
      <x:c r="Q18" s="13" t="str">
        <x:v>Give it a dedicated trellis and permanent root zone.</x:v>
      </x:c>
    </x:row>
    <x:row r="19">
      <x:c r="A19" s="13" t="str">
        <x:v>Highbush Blueberry</x:v>
      </x:c>
      <x:c r="B19" s="13" t="str">
        <x:v>Vaccinium corymbosum</x:v>
      </x:c>
      <x:c r="C19" s="13" t="str">
        <x:v>Edible fruiting shrub for acidic soil</x:v>
      </x:c>
      <x:c r="D19" s="13" t="str">
        <x:v>Full sun–part shade</x:v>
      </x:c>
      <x:c r="E19" s="13" t="str">
        <x:v>Acidic, moist–well-drained</x:v>
      </x:c>
      <x:c r="F19" s="13" t="str">
        <x:v>6–10 ft</x:v>
      </x:c>
      <x:c r="G19" s="13" t="str">
        <x:v>6–10 ft</x:v>
      </x:c>
      <x:c r="H19" s="13" t="str">
        <x:v>Flowers May; fruit Jul–Aug</x:v>
      </x:c>
      <x:c r="I19" s="13" t="str">
        <x:v>Upright shrub</x:v>
      </x:c>
      <x:c r="J19" s="13" t="str">
        <x:v>Advanced</x:v>
      </x:c>
      <x:c r="K19" s="13" t="str">
        <x:v>Container or balled-and-burlapped; bare-root in early spring.</x:v>
      </x:c>
      <x:c r="L19" s="13" t="str">
        <x:v>Early Apr–May after soil thaws and drains; Sep–mid Oct for container/B&amp;B. Bare-root: early spring.</x:v>
      </x:c>
      <x:c r="M19" s="13" t="str">
        <x:v>Ripe blueberries</x:v>
      </x:c>
      <x:c r="N19" s="13" t="str">
        <x:v>Only grow in reliably acidic soil</x:v>
      </x:c>
      <x:c r="O19" s="13" t="str">
        <x:v>Lowbush Blueberry, Pennsylvania Sedge, Cinnamon Fern</x:v>
      </x:c>
      <x:c r="P19" s="13" t="str">
        <x:v>Keep in a separate acidic bed; do not lime or mix with ordinary vegetable soil.</x:v>
      </x:c>
      <x:c r="Q19" s="13" t="str">
        <x:v>Use two compatible plants for better yield; dedicate an acidic bed.</x:v>
      </x:c>
    </x:row>
    <x:row r="20">
      <x:c r="A20" s="13" t="str">
        <x:v>Leadplant</x:v>
      </x:c>
      <x:c r="B20" s="13" t="str">
        <x:v>Amorpha canescens</x:v>
      </x:c>
      <x:c r="C20" s="13" t="str">
        <x:v>Low nitrogen-fixing prairie subshrub</x:v>
      </x:c>
      <x:c r="D20" s="13" t="str">
        <x:v>Full sun</x:v>
      </x:c>
      <x:c r="E20" s="13" t="str">
        <x:v>Dry</x:v>
      </x:c>
      <x:c r="F20" s="13" t="str">
        <x:v>3–6 ft</x:v>
      </x:c>
      <x:c r="G20" s="13" t="str">
        <x:v>3–6 ft</x:v>
      </x:c>
      <x:c r="H20" s="13" t="str">
        <x:v>Flowers Jun–Jul</x:v>
      </x:c>
      <x:c r="I20" s="13" t="str">
        <x:v>Deep-rooted clump</x:v>
      </x:c>
      <x:c r="J20" s="13" t="str">
        <x:v>Moderate</x:v>
      </x:c>
      <x:c r="K20" s="13" t="str">
        <x:v>Container or balled-and-burlapped; bare-root in early spring.</x:v>
      </x:c>
      <x:c r="L20" s="13" t="str">
        <x:v>Early Apr–May after soil thaws and drains; Sep–mid Oct for container/B&amp;B. Bare-root: early spring.</x:v>
      </x:c>
      <x:c r="M20" s="13" t="str"/>
      <x:c r="N20" s="13" t="str"/>
      <x:c r="O20" s="13" t="str">
        <x:v>Ninebark, Fragrant Sumac, Shrubby St. John's Wort, Little Bluestem</x:v>
      </x:c>
      <x:c r="P20" s="13" t="str">
        <x:v>Use as a windbreak or edge; leave enough clearance for mature width.</x:v>
      </x:c>
      <x:c r="Q20" s="13" t="str">
        <x:v>Leave some stems and seedheads through winter; divide or thin only when needed.</x:v>
      </x:c>
    </x:row>
    <x:row r="21">
      <x:c r="A21" s="13" t="str">
        <x:v>Limber Honeysuckle</x:v>
      </x:c>
      <x:c r="B21" s="13" t="str">
        <x:v>Lonicera dioica</x:v>
      </x:c>
      <x:c r="C21" s="13" t="str">
        <x:v>Native honeysuckle for trellis</x:v>
      </x:c>
      <x:c r="D21" s="13" t="str">
        <x:v>Part shade–sun</x:v>
      </x:c>
      <x:c r="E21" s="13" t="str">
        <x:v>Medium</x:v>
      </x:c>
      <x:c r="F21" s="13" t="str">
        <x:v>10–30 ft vine</x:v>
      </x:c>
      <x:c r="G21" s="13" t="str">
        <x:v>Dedicated trellis</x:v>
      </x:c>
      <x:c r="H21" s="13" t="str">
        <x:v>Flowers May–Jun; red fruit later</x:v>
      </x:c>
      <x:c r="I21" s="13" t="str">
        <x:v>Twining vine</x:v>
      </x:c>
      <x:c r="J21" s="13" t="str">
        <x:v>Moderate</x:v>
      </x:c>
      <x:c r="K21" s="13" t="str">
        <x:v>Plug or container plant; provide the support and mature-space requirement before planting.</x:v>
      </x:c>
      <x:c r="L21" s="13" t="str">
        <x:v>Apr–May; late Aug–Sep, finishing about six weeks before the first frost.</x:v>
      </x:c>
      <x:c r="M21" s="13" t="str"/>
      <x:c r="N21" s="13" t="str"/>
      <x:c r="O21" s="13" t="str">
        <x:v>Riverbank Grape, Groundnut, Wild Bergamot, Nodding Onion</x:v>
      </x:c>
      <x:c r="P21" s="13" t="str">
        <x:v>Use a dedicated trellis away from tomato cages, berry canes, and young trees.</x:v>
      </x:c>
      <x:c r="Q21" s="13" t="str">
        <x:v>Provide mature width; prune for access and renewal rather than forcing it into a small space.</x:v>
      </x:c>
    </x:row>
    <x:row r="22">
      <x:c r="A22" s="13" t="str">
        <x:v>Low Serviceberry</x:v>
      </x:c>
      <x:c r="B22" s="13" t="str">
        <x:v>Amelanchier humilis</x:v>
      </x:c>
      <x:c r="C22" s="13" t="str">
        <x:v>Low edible shrub for sunny edge</x:v>
      </x:c>
      <x:c r="D22" s="13" t="str">
        <x:v>Full sun–part shade</x:v>
      </x:c>
      <x:c r="E22" s="13" t="str">
        <x:v>Dry–medium</x:v>
      </x:c>
      <x:c r="F22" s="13" t="str">
        <x:v>3–6 ft</x:v>
      </x:c>
      <x:c r="G22" s="13" t="str">
        <x:v>3–6 ft</x:v>
      </x:c>
      <x:c r="H22" s="13" t="str">
        <x:v>Flowers Apr–May; fruit Jun</x:v>
      </x:c>
      <x:c r="I22" s="13" t="str">
        <x:v>Suckering colony</x:v>
      </x:c>
      <x:c r="J22" s="13" t="str">
        <x:v>Moderate</x:v>
      </x:c>
      <x:c r="K22" s="13" t="str">
        <x:v>Container or balled-and-burlapped; bare-root in early spring.</x:v>
      </x:c>
      <x:c r="L22" s="13" t="str">
        <x:v>Early Apr–May after soil thaws and drains; Sep–mid Oct for container/B&amp;B. Bare-root: early spring.</x:v>
      </x:c>
      <x:c r="M22" s="13" t="str">
        <x:v>Ripe berries fresh or cooked</x:v>
      </x:c>
      <x:c r="N22" s="13" t="str">
        <x:v>Confirm positive ID</x:v>
      </x:c>
      <x:c r="O22" s="13" t="str">
        <x:v>Downy Serviceberry, Black Chokeberry, American Hazelnut, Wild Strawberry</x:v>
      </x:c>
      <x:c r="P22" s="13" t="str">
        <x:v>Place north or west of annual vegetable beds; add a low pollinator strip nearby.</x:v>
      </x:c>
      <x:c r="Q22" s="13" t="str">
        <x:v>Allow room for a patch or remove suckers.</x:v>
      </x:c>
    </x:row>
    <x:row r="23">
      <x:c r="A23" s="13" t="str">
        <x:v>Missouri Gooseberry</x:v>
      </x:c>
      <x:c r="B23" s="13" t="str">
        <x:v>Ribes missouriense</x:v>
      </x:c>
      <x:c r="C23" s="13" t="str">
        <x:v>Edible gooseberry for woodland edge</x:v>
      </x:c>
      <x:c r="D23" s="13" t="str">
        <x:v>Part shade–full sun</x:v>
      </x:c>
      <x:c r="E23" s="13" t="str">
        <x:v>Medium</x:v>
      </x:c>
      <x:c r="F23" s="13" t="str">
        <x:v>3–6 ft</x:v>
      </x:c>
      <x:c r="G23" s="13" t="str">
        <x:v>3–6 ft</x:v>
      </x:c>
      <x:c r="H23" s="13" t="str">
        <x:v>Flowers spring; fruit early–midsummer</x:v>
      </x:c>
      <x:c r="I23" s="13" t="str">
        <x:v>Thorny shrub</x:v>
      </x:c>
      <x:c r="J23" s="13" t="str">
        <x:v>Moderate</x:v>
      </x:c>
      <x:c r="K23" s="13" t="str">
        <x:v>Container or balled-and-burlapped; bare-root in early spring.</x:v>
      </x:c>
      <x:c r="L23" s="13" t="str">
        <x:v>Early Apr–May after soil thaws and drains; Sep–mid Oct for container/B&amp;B. Bare-root: early spring.</x:v>
      </x:c>
      <x:c r="M23" s="13" t="str">
        <x:v>Ripe fruit fresh or cooked</x:v>
      </x:c>
      <x:c r="N23" s="13" t="str">
        <x:v>Thorns; confirm positive ID</x:v>
      </x:c>
      <x:c r="O23" s="13" t="str">
        <x:v>Common Pawpaw, Spicebush, Ramps, Wild Ginger</x:v>
      </x:c>
      <x:c r="P23" s="13" t="str">
        <x:v>Use beneath deciduous canopy, not inside a full-sun vegetable bed.</x:v>
      </x:c>
      <x:c r="Q23" s="13" t="str">
        <x:v>Place where thorny branches will not obstruct paths.</x:v>
      </x:c>
    </x:row>
    <x:row r="24">
      <x:c r="A24" s="13" t="str">
        <x:v>Nannyberry</x:v>
      </x:c>
      <x:c r="B24" s="13" t="str">
        <x:v>Viburnum lentago</x:v>
      </x:c>
      <x:c r="C24" s="13" t="str">
        <x:v>Large flowering and fruiting screen</x:v>
      </x:c>
      <x:c r="D24" s="13" t="str">
        <x:v>Full sun–part shade</x:v>
      </x:c>
      <x:c r="E24" s="13" t="str">
        <x:v>Medium–moist</x:v>
      </x:c>
      <x:c r="F24" s="13" t="str">
        <x:v>8–15 ft</x:v>
      </x:c>
      <x:c r="G24" s="13" t="str">
        <x:v>8–12 ft</x:v>
      </x:c>
      <x:c r="H24" s="13" t="str">
        <x:v>Flowers May; fruit Sep</x:v>
      </x:c>
      <x:c r="I24" s="13" t="str">
        <x:v>Suckering large shrub</x:v>
      </x:c>
      <x:c r="J24" s="13" t="str">
        <x:v>Easy</x:v>
      </x:c>
      <x:c r="K24" s="13" t="str">
        <x:v>Container or balled-and-burlapped; bare-root in early spring.</x:v>
      </x:c>
      <x:c r="L24" s="13" t="str">
        <x:v>Early Apr–May after soil thaws and drains; Sep–mid Oct for container/B&amp;B. Bare-root: early spring.</x:v>
      </x:c>
      <x:c r="M24" s="13" t="str"/>
      <x:c r="N24" s="13" t="str"/>
      <x:c r="O24" s="13" t="str">
        <x:v>Downy Serviceberry, Black Chokeberry, American Hazelnut, Wild Strawberry</x:v>
      </x:c>
      <x:c r="P24" s="13" t="str">
        <x:v>Place north or west of annual vegetable beds; add a low pollinator strip nearby.</x:v>
      </x:c>
      <x:c r="Q24" s="13" t="str">
        <x:v>Provide mature width; prune for access and renewal rather than forcing it into a small space.</x:v>
      </x:c>
    </x:row>
    <x:row r="25">
      <x:c r="A25" s="13" t="str">
        <x:v>New Jersey Tea</x:v>
      </x:c>
      <x:c r="B25" s="13" t="str">
        <x:v>Ceanothus americanus</x:v>
      </x:c>
      <x:c r="C25" s="13" t="str">
        <x:v>Compact dry-site shrub and tea-history plant</x:v>
      </x:c>
      <x:c r="D25" s="13" t="str">
        <x:v>Full sun–part shade</x:v>
      </x:c>
      <x:c r="E25" s="13" t="str">
        <x:v>Dry–medium</x:v>
      </x:c>
      <x:c r="F25" s="13" t="str">
        <x:v>3–6 ft</x:v>
      </x:c>
      <x:c r="G25" s="13" t="str">
        <x:v>3–6 ft</x:v>
      </x:c>
      <x:c r="H25" s="13" t="str">
        <x:v>Flowers Jun–Jul</x:v>
      </x:c>
      <x:c r="I25" s="13" t="str">
        <x:v>Slow suckering</x:v>
      </x:c>
      <x:c r="J25" s="13" t="str">
        <x:v>Moderate</x:v>
      </x:c>
      <x:c r="K25" s="13" t="str">
        <x:v>Container or balled-and-burlapped; bare-root in early spring.</x:v>
      </x:c>
      <x:c r="L25" s="13" t="str">
        <x:v>Early Apr–May after soil thaws and drains; Sep–mid Oct for container/B&amp;B. Bare-root: early spring.</x:v>
      </x:c>
      <x:c r="M25" s="13" t="str">
        <x:v>Dried leaves have historical tea use</x:v>
      </x:c>
      <x:c r="N25" s="13" t="str">
        <x:v>Do not treat historical use as medical advice</x:v>
      </x:c>
      <x:c r="O25" s="13" t="str">
        <x:v>Ninebark, Fragrant Sumac, Shrubby St. John's Wort, Little Bluestem</x:v>
      </x:c>
      <x:c r="P25" s="13" t="str">
        <x:v>Use as a windbreak or edge; leave enough clearance for mature width.</x:v>
      </x:c>
      <x:c r="Q25" s="13" t="str">
        <x:v>Deep-rooted; difficult to move once established.</x:v>
      </x:c>
    </x:row>
    <x:row r="26">
      <x:c r="A26" s="13" t="str">
        <x:v>Ninebark</x:v>
      </x:c>
      <x:c r="B26" s="13" t="str">
        <x:v>Physocarpus opulifolius</x:v>
      </x:c>
      <x:c r="C26" s="13" t="str">
        <x:v>Tough flowering screen shrub</x:v>
      </x:c>
      <x:c r="D26" s="13" t="str">
        <x:v>Full sun–part shade</x:v>
      </x:c>
      <x:c r="E26" s="13" t="str">
        <x:v>Dry–moist</x:v>
      </x:c>
      <x:c r="F26" s="13" t="str">
        <x:v>6–10 ft</x:v>
      </x:c>
      <x:c r="G26" s="13" t="str">
        <x:v>6–10 ft</x:v>
      </x:c>
      <x:c r="H26" s="13" t="str">
        <x:v>Flowers May–Jun; seedheads summer</x:v>
      </x:c>
      <x:c r="I26" s="13" t="str">
        <x:v>Upright multi-stem shrub</x:v>
      </x:c>
      <x:c r="J26" s="13" t="str">
        <x:v>Easy</x:v>
      </x:c>
      <x:c r="K26" s="13" t="str">
        <x:v>Container or balled-and-burlapped; bare-root in early spring.</x:v>
      </x:c>
      <x:c r="L26" s="13" t="str">
        <x:v>Early Apr–May after soil thaws and drains; Sep–mid Oct for container/B&amp;B. Bare-root: early spring.</x:v>
      </x:c>
      <x:c r="M26" s="13" t="str"/>
      <x:c r="N26" s="13" t="str"/>
      <x:c r="O26" s="13" t="str">
        <x:v>Fragrant Sumac, Shrubby St. John's Wort, Little Bluestem, Pale Purple Coneflower</x:v>
      </x:c>
      <x:c r="P26" s="13" t="str">
        <x:v>Use as a windbreak or edge; leave enough clearance for mature width.</x:v>
      </x:c>
      <x:c r="Q26" s="13" t="str">
        <x:v>Provide mature width; prune for access and renewal rather than forcing it into a small space.</x:v>
      </x:c>
    </x:row>
    <x:row r="27">
      <x:c r="A27" s="13" t="str">
        <x:v>Pagoda Dogwood</x:v>
      </x:c>
      <x:c r="B27" s="13" t="str">
        <x:v>Cornus alternifolia</x:v>
      </x:c>
      <x:c r="C27" s="13" t="str">
        <x:v>Small layered woodland tree/shrub</x:v>
      </x:c>
      <x:c r="D27" s="13" t="str">
        <x:v>Part shade–sun</x:v>
      </x:c>
      <x:c r="E27" s="13" t="str">
        <x:v>Medium–moist</x:v>
      </x:c>
      <x:c r="F27" s="13" t="str">
        <x:v>12–25 ft</x:v>
      </x:c>
      <x:c r="G27" s="13" t="str">
        <x:v>12–20 ft</x:v>
      </x:c>
      <x:c r="H27" s="13" t="str">
        <x:v>Flowers May–Jun; fruit late summer</x:v>
      </x:c>
      <x:c r="I27" s="13" t="str">
        <x:v>Small tree</x:v>
      </x:c>
      <x:c r="J27" s="13" t="str">
        <x:v>Moderate</x:v>
      </x:c>
      <x:c r="K27" s="13" t="str">
        <x:v>Container or balled-and-burlapped; bare-root in early spring.</x:v>
      </x:c>
      <x:c r="L27" s="13" t="str">
        <x:v>Early Apr–May after soil thaws and drains; Sep–mid Oct for container/B&amp;B. Bare-root: early spring.</x:v>
      </x:c>
      <x:c r="M27" s="13" t="str"/>
      <x:c r="N27" s="13" t="str"/>
      <x:c r="O27" s="13" t="str">
        <x:v>False Solomon's Seal, Solomon's Seal, Spicebush, Witch Hazel</x:v>
      </x:c>
      <x:c r="P27" s="13" t="str">
        <x:v>Use behind woodland groundcovers and away from shallow-rooted annual crops.</x:v>
      </x:c>
      <x:c r="Q27" s="13" t="str">
        <x:v>Provide mature width; prune for access and renewal rather than forcing it into a small space.</x:v>
      </x:c>
    </x:row>
    <x:row r="28">
      <x:c r="A28" s="13" t="str">
        <x:v>Red-Osier Dogwood</x:v>
      </x:c>
      <x:c r="B28" s="13" t="str">
        <x:v>Cornus alba</x:v>
      </x:c>
      <x:c r="C28" s="13" t="str">
        <x:v>Red-stemmed wet-soil shrub</x:v>
      </x:c>
      <x:c r="D28" s="13" t="str">
        <x:v>Full sun–part shade</x:v>
      </x:c>
      <x:c r="E28" s="13" t="str">
        <x:v>Moist–wet</x:v>
      </x:c>
      <x:c r="F28" s="13" t="str">
        <x:v>6–10 ft</x:v>
      </x:c>
      <x:c r="G28" s="13" t="str">
        <x:v>6–10 ft</x:v>
      </x:c>
      <x:c r="H28" s="13" t="str">
        <x:v>Flowers May–Jun; white fruit late summer</x:v>
      </x:c>
      <x:c r="I28" s="13" t="str">
        <x:v>Strong suckering</x:v>
      </x:c>
      <x:c r="J28" s="13" t="str">
        <x:v>Easy</x:v>
      </x:c>
      <x:c r="K28" s="13" t="str">
        <x:v>Container or balled-and-burlapped; bare-root in early spring.</x:v>
      </x:c>
      <x:c r="L28" s="13" t="str">
        <x:v>Early Apr–May after soil thaws and drains; Sep–mid Oct for container/B&amp;B. Bare-root: early spring.</x:v>
      </x:c>
      <x:c r="M28" s="13" t="str"/>
      <x:c r="N28" s="13" t="str"/>
      <x:c r="O28" s="13" t="str">
        <x:v>Buttonbush, Winterberry, Tussock Sedge, Swamp White Oak</x:v>
      </x:c>
      <x:c r="P28" s="13" t="str">
        <x:v>Use downslope from food beds to intercept runoff; do not crowd annual crops.</x:v>
      </x:c>
      <x:c r="Q28" s="13" t="str">
        <x:v>Provide mature width; prune for access and renewal rather than forcing it into a small space.</x:v>
      </x:c>
    </x:row>
    <x:row r="29">
      <x:c r="A29" s="13" t="str">
        <x:v>Riverbank Grape</x:v>
      </x:c>
      <x:c r="B29" s="13" t="str">
        <x:v>Vitis riparia</x:v>
      </x:c>
      <x:c r="C29" s="13" t="str">
        <x:v>Edible native grape for a dedicated trellis</x:v>
      </x:c>
      <x:c r="D29" s="13" t="str">
        <x:v>Full sun</x:v>
      </x:c>
      <x:c r="E29" s="13" t="str">
        <x:v>Medium–moist</x:v>
      </x:c>
      <x:c r="F29" s="13" t="str">
        <x:v>10–30 ft vine</x:v>
      </x:c>
      <x:c r="G29" s="13" t="str">
        <x:v>Dedicated trellis</x:v>
      </x:c>
      <x:c r="H29" s="13" t="str">
        <x:v>Flowers May–Jun; fruit Aug–Sep</x:v>
      </x:c>
      <x:c r="I29" s="13" t="str">
        <x:v>Very vigorous vine</x:v>
      </x:c>
      <x:c r="J29" s="13" t="str">
        <x:v>Moderate</x:v>
      </x:c>
      <x:c r="K29" s="13" t="str">
        <x:v>Plug or container plant; provide the support and mature-space requirement before planting.</x:v>
      </x:c>
      <x:c r="L29" s="13" t="str">
        <x:v>Apr–May; late Aug–Sep, finishing about six weeks before the first frost.</x:v>
      </x:c>
      <x:c r="M29" s="13" t="str">
        <x:v>Ripe grapes, juice, or jelly</x:v>
      </x:c>
      <x:c r="N29" s="13" t="str">
        <x:v>Do not allow it to climb young trees or structures</x:v>
      </x:c>
      <x:c r="O29" s="13" t="str">
        <x:v>Limber Honeysuckle, Groundnut, Wild Bergamot, Nodding Onion</x:v>
      </x:c>
      <x:c r="P29" s="13" t="str">
        <x:v>Use a dedicated trellis away from tomato cages, berry canes, and young trees.</x:v>
      </x:c>
      <x:c r="Q29" s="13" t="str">
        <x:v>Requires annual pruning and a strong trellis.</x:v>
      </x:c>
    </x:row>
    <x:row r="30">
      <x:c r="A30" s="13" t="str">
        <x:v>Shrubby St. John's Wort</x:v>
      </x:c>
      <x:c r="B30" s="13" t="str">
        <x:v>Hypericum prolificum</x:v>
      </x:c>
      <x:c r="C30" s="13" t="str">
        <x:v>Compact yellow-flowering dry shrub</x:v>
      </x:c>
      <x:c r="D30" s="13" t="str">
        <x:v>Full sun–part shade</x:v>
      </x:c>
      <x:c r="E30" s="13" t="str">
        <x:v>Dry–medium</x:v>
      </x:c>
      <x:c r="F30" s="13" t="str">
        <x:v>3–6 ft</x:v>
      </x:c>
      <x:c r="G30" s="13" t="str">
        <x:v>3–6 ft</x:v>
      </x:c>
      <x:c r="H30" s="13" t="str">
        <x:v>Flowers Jun–Aug</x:v>
      </x:c>
      <x:c r="I30" s="13" t="str">
        <x:v>Rounded clump</x:v>
      </x:c>
      <x:c r="J30" s="13" t="str">
        <x:v>Easy</x:v>
      </x:c>
      <x:c r="K30" s="13" t="str">
        <x:v>Container or balled-and-burlapped; bare-root in early spring.</x:v>
      </x:c>
      <x:c r="L30" s="13" t="str">
        <x:v>Early Apr–May after soil thaws and drains; Sep–mid Oct for container/B&amp;B. Bare-root: early spring.</x:v>
      </x:c>
      <x:c r="M30" s="13" t="str"/>
      <x:c r="N30" s="13" t="str"/>
      <x:c r="O30" s="13" t="str">
        <x:v>Ninebark, Fragrant Sumac, Little Bluestem, Pale Purple Coneflower</x:v>
      </x:c>
      <x:c r="P30" s="13" t="str">
        <x:v>Use as a windbreak or edge; leave enough clearance for mature width.</x:v>
      </x:c>
      <x:c r="Q30" s="13" t="str">
        <x:v>Provide mature width; prune for access and renewal rather than forcing it into a small space.</x:v>
      </x:c>
    </x:row>
    <x:row r="31">
      <x:c r="A31" s="13" t="str">
        <x:v>Smooth Rose</x:v>
      </x:c>
      <x:c r="B31" s="13" t="str">
        <x:v>Rosa blanda</x:v>
      </x:c>
      <x:c r="C31" s="13" t="str">
        <x:v>Native rose hedge</x:v>
      </x:c>
      <x:c r="D31" s="13" t="str">
        <x:v>Full sun</x:v>
      </x:c>
      <x:c r="E31" s="13" t="str">
        <x:v>Dry–medium</x:v>
      </x:c>
      <x:c r="F31" s="13" t="str">
        <x:v>3–6 ft</x:v>
      </x:c>
      <x:c r="G31" s="13" t="str">
        <x:v>3–6 ft</x:v>
      </x:c>
      <x:c r="H31" s="13" t="str">
        <x:v>Flowers Jun–Jul; hips fall</x:v>
      </x:c>
      <x:c r="I31" s="13" t="str">
        <x:v>Moderate suckering</x:v>
      </x:c>
      <x:c r="J31" s="13" t="str">
        <x:v>Moderate</x:v>
      </x:c>
      <x:c r="K31" s="13" t="str">
        <x:v>Container or balled-and-burlapped; bare-root in early spring.</x:v>
      </x:c>
      <x:c r="L31" s="13" t="str">
        <x:v>Early Apr–May after soil thaws and drains; Sep–mid Oct for container/B&amp;B. Bare-root: early spring.</x:v>
      </x:c>
      <x:c r="M31" s="13" t="str"/>
      <x:c r="N31" s="13" t="str"/>
      <x:c r="O31" s="13" t="str">
        <x:v>Ninebark, Fragrant Sumac, Shrubby St. John's Wort, Little Bluestem</x:v>
      </x:c>
      <x:c r="P31" s="13" t="str">
        <x:v>Use as a windbreak or edge; leave enough clearance for mature width.</x:v>
      </x:c>
      <x:c r="Q31" s="13" t="str">
        <x:v>Provide mature width; prune for access and renewal rather than forcing it into a small space.</x:v>
      </x:c>
    </x:row>
    <x:row r="32">
      <x:c r="A32" s="13" t="str">
        <x:v>Spicebush</x:v>
      </x:c>
      <x:c r="B32" s="13" t="str">
        <x:v>Lindera benzoin</x:v>
      </x:c>
      <x:c r="C32" s="13" t="str">
        <x:v>Aromatic woodland shrub and swallowtail host</x:v>
      </x:c>
      <x:c r="D32" s="13" t="str">
        <x:v>Part shade–shade</x:v>
      </x:c>
      <x:c r="E32" s="13" t="str">
        <x:v>Medium–moist</x:v>
      </x:c>
      <x:c r="F32" s="13" t="str">
        <x:v>6–10 ft</x:v>
      </x:c>
      <x:c r="G32" s="13" t="str">
        <x:v>6–10 ft</x:v>
      </x:c>
      <x:c r="H32" s="13" t="str">
        <x:v>Flowers Mar–Apr; red fruit Sep</x:v>
      </x:c>
      <x:c r="I32" s="13" t="str">
        <x:v>Upright shrub</x:v>
      </x:c>
      <x:c r="J32" s="13" t="str">
        <x:v>Easy</x:v>
      </x:c>
      <x:c r="K32" s="13" t="str">
        <x:v>Container or balled-and-burlapped; bare-root in early spring.</x:v>
      </x:c>
      <x:c r="L32" s="13" t="str">
        <x:v>Early Apr–May after soil thaws and drains; Sep–mid Oct for container/B&amp;B. Bare-root: early spring.</x:v>
      </x:c>
      <x:c r="M32" s="13" t="str">
        <x:v>Leaves/twigs used as spicebush tea; berries used as spice</x:v>
      </x:c>
      <x:c r="N32" s="13" t="str">
        <x:v>Use only positively identified, clean material</x:v>
      </x:c>
      <x:c r="O32" s="13" t="str">
        <x:v>Common Pawpaw, Ramps, Wild Ginger, Pennsylvania Sedge</x:v>
      </x:c>
      <x:c r="P32" s="13" t="str">
        <x:v>Use beneath deciduous canopy, not inside a full-sun vegetable bed.</x:v>
      </x:c>
      <x:c r="Q32" s="13" t="str">
        <x:v>At least one male and one female plant are needed for fruit.</x:v>
      </x:c>
    </x:row>
    <x:row r="33">
      <x:c r="A33" s="13" t="str">
        <x:v>Virgin's Bower</x:v>
      </x:c>
      <x:c r="B33" s="13" t="str">
        <x:v>Clematis virginiana</x:v>
      </x:c>
      <x:c r="C33" s="13" t="str">
        <x:v>Late white-flowering native vine</x:v>
      </x:c>
      <x:c r="D33" s="13" t="str">
        <x:v>Full sun–part shade</x:v>
      </x:c>
      <x:c r="E33" s="13" t="str">
        <x:v>Medium–moist</x:v>
      </x:c>
      <x:c r="F33" s="13" t="str">
        <x:v>10–30 ft vine</x:v>
      </x:c>
      <x:c r="G33" s="13" t="str">
        <x:v>Dedicated trellis</x:v>
      </x:c>
      <x:c r="H33" s="13" t="str">
        <x:v>Flowers Jul–Sep; plumed seedheads</x:v>
      </x:c>
      <x:c r="I33" s="13" t="str">
        <x:v>Vigorous vine</x:v>
      </x:c>
      <x:c r="J33" s="13" t="str">
        <x:v>Easy</x:v>
      </x:c>
      <x:c r="K33" s="13" t="str">
        <x:v>Plug or container plant; provide the support and mature-space requirement before planting.</x:v>
      </x:c>
      <x:c r="L33" s="13" t="str">
        <x:v>Apr–May; late Aug–Sep, finishing about six weeks before the first frost.</x:v>
      </x:c>
      <x:c r="M33" s="13" t="str"/>
      <x:c r="N33" s="13" t="str"/>
      <x:c r="O33" s="13" t="str">
        <x:v>Riverbank Grape, Limber Honeysuckle, Groundnut, Wild Bergamot</x:v>
      </x:c>
      <x:c r="P33" s="13" t="str">
        <x:v>Use a dedicated trellis away from tomato cages, berry canes, and young trees.</x:v>
      </x:c>
      <x:c r="Q33" s="13" t="str">
        <x:v>Use a dedicated support; never allow the vine to overwhelm young trees or gutters.</x:v>
      </x:c>
    </x:row>
    <x:row r="34">
      <x:c r="A34" s="13" t="str">
        <x:v>Virginia Creeper</x:v>
      </x:c>
      <x:c r="B34" s="13" t="str">
        <x:v>Parthenocissus quinquefolia</x:v>
      </x:c>
      <x:c r="C34" s="13" t="str">
        <x:v>Wall/trellis vine with fall color</x:v>
      </x:c>
      <x:c r="D34" s="13" t="str">
        <x:v>Shade–sun</x:v>
      </x:c>
      <x:c r="E34" s="13" t="str">
        <x:v>Dry–medium</x:v>
      </x:c>
      <x:c r="F34" s="13" t="str">
        <x:v>10–30 ft vine</x:v>
      </x:c>
      <x:c r="G34" s="13" t="str">
        <x:v>Dedicated trellis</x:v>
      </x:c>
      <x:c r="H34" s="13" t="str">
        <x:v>Flowers inconspicuous; blue fruit; red fall color</x:v>
      </x:c>
      <x:c r="I34" s="13" t="str">
        <x:v>Very vigorous vine</x:v>
      </x:c>
      <x:c r="J34" s="13" t="str">
        <x:v>Easy</x:v>
      </x:c>
      <x:c r="K34" s="13" t="str">
        <x:v>Plug or container plant; provide the support and mature-space requirement before planting.</x:v>
      </x:c>
      <x:c r="L34" s="13" t="str">
        <x:v>Apr–May; late Aug–Sep, finishing about six weeks before the first frost.</x:v>
      </x:c>
      <x:c r="M34" s="13" t="str"/>
      <x:c r="N34" s="13" t="str"/>
      <x:c r="O34" s="13" t="str">
        <x:v>Riverbank Grape, Limber Honeysuckle, Groundnut, Wild Bergamot</x:v>
      </x:c>
      <x:c r="P34" s="13" t="str">
        <x:v>Use a dedicated trellis away from tomato cages, berry canes, and young trees.</x:v>
      </x:c>
      <x:c r="Q34" s="13" t="str">
        <x:v>Use a dedicated support; never allow the vine to overwhelm young trees or gutters.</x:v>
      </x:c>
    </x:row>
    <x:row r="35">
      <x:c r="A35" s="13" t="str">
        <x:v>Wild Black Currant</x:v>
      </x:c>
      <x:c r="B35" s="13" t="str">
        <x:v>Ribes americanum</x:v>
      </x:c>
      <x:c r="C35" s="13" t="str">
        <x:v>Edible shade-tolerant currant</x:v>
      </x:c>
      <x:c r="D35" s="13" t="str">
        <x:v>Part shade–full sun</x:v>
      </x:c>
      <x:c r="E35" s="13" t="str">
        <x:v>Medium–moist</x:v>
      </x:c>
      <x:c r="F35" s="13" t="str">
        <x:v>3–6 ft</x:v>
      </x:c>
      <x:c r="G35" s="13" t="str">
        <x:v>3–6 ft</x:v>
      </x:c>
      <x:c r="H35" s="13" t="str">
        <x:v>Flowers spring; fruit midsummer</x:v>
      </x:c>
      <x:c r="I35" s="13" t="str">
        <x:v>Compact shrub</x:v>
      </x:c>
      <x:c r="J35" s="13" t="str">
        <x:v>Moderate</x:v>
      </x:c>
      <x:c r="K35" s="13" t="str">
        <x:v>Container or balled-and-burlapped; bare-root in early spring.</x:v>
      </x:c>
      <x:c r="L35" s="13" t="str">
        <x:v>Early Apr–May after soil thaws and drains; Sep–mid Oct for container/B&amp;B. Bare-root: early spring.</x:v>
      </x:c>
      <x:c r="M35" s="13" t="str">
        <x:v>Ripe currants fresh or preserved</x:v>
      </x:c>
      <x:c r="N35" s="13" t="str">
        <x:v>Verify local nursery guidance and positive identification</x:v>
      </x:c>
      <x:c r="O35" s="13" t="str">
        <x:v>Common Pawpaw, Spicebush, Ramps, Wild Ginger</x:v>
      </x:c>
      <x:c r="P35" s="13" t="str">
        <x:v>Use beneath deciduous canopy, not inside a full-sun vegetable bed.</x:v>
      </x:c>
      <x:c r="Q35" s="13" t="str">
        <x:v>Best with cool roots, moisture, and air circulation.</x:v>
      </x:c>
    </x:row>
    <x:row r="36">
      <x:c r="A36" s="13" t="str">
        <x:v>Wild Hydrangea</x:v>
      </x:c>
      <x:c r="B36" s="13" t="str">
        <x:v>Hydrangea arborescens</x:v>
      </x:c>
      <x:c r="C36" s="13" t="str">
        <x:v>Native woodland hydrangea</x:v>
      </x:c>
      <x:c r="D36" s="13" t="str">
        <x:v>Part shade–shade</x:v>
      </x:c>
      <x:c r="E36" s="13" t="str">
        <x:v>Medium–moist</x:v>
      </x:c>
      <x:c r="F36" s="13" t="str">
        <x:v>3–6 ft</x:v>
      </x:c>
      <x:c r="G36" s="13" t="str">
        <x:v>3–6 ft</x:v>
      </x:c>
      <x:c r="H36" s="13" t="str">
        <x:v>Flowers Jun–Aug</x:v>
      </x:c>
      <x:c r="I36" s="13" t="str">
        <x:v>Moderate suckering</x:v>
      </x:c>
      <x:c r="J36" s="13" t="str">
        <x:v>Easy</x:v>
      </x:c>
      <x:c r="K36" s="13" t="str">
        <x:v>Container or balled-and-burlapped; bare-root in early spring.</x:v>
      </x:c>
      <x:c r="L36" s="13" t="str">
        <x:v>Early Apr–May after soil thaws and drains; Sep–mid Oct for container/B&amp;B. Bare-root: early spring.</x:v>
      </x:c>
      <x:c r="M36" s="13" t="str"/>
      <x:c r="N36" s="13" t="str"/>
      <x:c r="O36" s="13" t="str">
        <x:v>False Solomon's Seal, Solomon's Seal, Spicebush, Witch Hazel</x:v>
      </x:c>
      <x:c r="P36" s="13" t="str">
        <x:v>Use behind woodland groundcovers and away from shallow-rooted annual crops.</x:v>
      </x:c>
      <x:c r="Q36" s="13" t="str">
        <x:v>Provide mature width; prune for access and renewal rather than forcing it into a small space.</x:v>
      </x:c>
    </x:row>
    <x:row r="37">
      <x:c r="A37" s="13" t="str">
        <x:v>Winterberry</x:v>
      </x:c>
      <x:c r="B37" s="13" t="str">
        <x:v>Ilex verticillata</x:v>
      </x:c>
      <x:c r="C37" s="13" t="str">
        <x:v>Winter berry display for moist soil</x:v>
      </x:c>
      <x:c r="D37" s="13" t="str">
        <x:v>Full sun–part shade</x:v>
      </x:c>
      <x:c r="E37" s="13" t="str">
        <x:v>Medium–moist</x:v>
      </x:c>
      <x:c r="F37" s="13" t="str">
        <x:v>6–10 ft</x:v>
      </x:c>
      <x:c r="G37" s="13" t="str">
        <x:v>6–10 ft</x:v>
      </x:c>
      <x:c r="H37" s="13" t="str">
        <x:v>Flowers Jun; fruit fall–winter</x:v>
      </x:c>
      <x:c r="I37" s="13" t="str">
        <x:v>Upright shrub</x:v>
      </x:c>
      <x:c r="J37" s="13" t="str">
        <x:v>Moderate</x:v>
      </x:c>
      <x:c r="K37" s="13" t="str">
        <x:v>Container or balled-and-burlapped; bare-root in early spring.</x:v>
      </x:c>
      <x:c r="L37" s="13" t="str">
        <x:v>Early Apr–May after soil thaws and drains; Sep–mid Oct for container/B&amp;B. Bare-root: early spring.</x:v>
      </x:c>
      <x:c r="M37" s="13" t="str"/>
      <x:c r="N37" s="13" t="str"/>
      <x:c r="O37" s="13" t="str">
        <x:v>Buttonbush, Red-Osier Dogwood, Tussock Sedge, Swamp White Oak</x:v>
      </x:c>
      <x:c r="P37" s="13" t="str">
        <x:v>Use downslope from food beds to intercept runoff; do not crowd annual crops.</x:v>
      </x:c>
      <x:c r="Q37" s="13" t="str">
        <x:v>Provide mature width; prune for access and renewal rather than forcing it into a small space.</x:v>
      </x:c>
    </x:row>
    <x:row r="38">
      <x:c r="A38" s="13" t="str">
        <x:v>Witch Hazel</x:v>
      </x:c>
      <x:c r="B38" s="13" t="str">
        <x:v>Hamamelis virginiana</x:v>
      </x:c>
      <x:c r="C38" s="13" t="str">
        <x:v>Late-fall flowering woodland shrub</x:v>
      </x:c>
      <x:c r="D38" s="13" t="str">
        <x:v>Part shade–sun</x:v>
      </x:c>
      <x:c r="E38" s="13" t="str">
        <x:v>Medium</x:v>
      </x:c>
      <x:c r="F38" s="13" t="str">
        <x:v>8–15 ft</x:v>
      </x:c>
      <x:c r="G38" s="13" t="str">
        <x:v>8–12 ft</x:v>
      </x:c>
      <x:c r="H38" s="13" t="str">
        <x:v>Flowers Oct–Nov</x:v>
      </x:c>
      <x:c r="I38" s="13" t="str">
        <x:v>Large multi-stem shrub</x:v>
      </x:c>
      <x:c r="J38" s="13" t="str">
        <x:v>Easy</x:v>
      </x:c>
      <x:c r="K38" s="13" t="str">
        <x:v>Container or balled-and-burlapped; bare-root in early spring.</x:v>
      </x:c>
      <x:c r="L38" s="13" t="str">
        <x:v>Early Apr–May after soil thaws and drains; Sep–mid Oct for container/B&amp;B. Bare-root: early spring.</x:v>
      </x:c>
      <x:c r="M38" s="13" t="str"/>
      <x:c r="N38" s="13" t="str"/>
      <x:c r="O38" s="13" t="str">
        <x:v>False Solomon's Seal, Solomon's Seal, Spicebush, Cinnamon Fern</x:v>
      </x:c>
      <x:c r="P38" s="13" t="str">
        <x:v>Use behind woodland groundcovers and away from shallow-rooted annual crops.</x:v>
      </x:c>
      <x:c r="Q38" s="13" t="str">
        <x:v>Provide mature width; prune for access and renewal rather than forcing it into a small space.</x:v>
      </x:c>
    </x:row>
  </x:sheetData>
  <x:mergeCells>
    <x:mergeCell ref="A1:Q2"/>
  </x:mergeCells>
  <x:pageMargins left="0.7" right="0.7" top="0.75" bottom="0.75" header="0.3" footer="0.3"/>
  <x:tableParts count="1">
    <x:tablePart xmlns:r="http://schemas.openxmlformats.org/officeDocument/2006/relationships" r:id="Ra0abae66af234476"/>
  </x:tableParts>
</x:worksheet>
</file>

<file path=xl/worksheets/sheet11.xml><?xml version="1.0" encoding="utf-8"?>
<x:worksheet xmlns:x="http://schemas.openxmlformats.org/spreadsheetml/2006/main">
  <x:sheetFormatPr defaultRowHeight="15"/>
  <x:cols>
    <x:col min="1" max="1" width="25" hidden="0" customWidth="1"/>
    <x:col min="2" max="2" width="29" hidden="0" customWidth="1"/>
    <x:col min="3" max="3" width="36" hidden="0" customWidth="1"/>
    <x:col min="4" max="4" width="19" hidden="0" customWidth="1"/>
    <x:col min="5" max="5" width="19" hidden="0" customWidth="1"/>
    <x:col min="6" max="6" width="16" hidden="0" customWidth="1"/>
    <x:col min="7" max="7" width="16" hidden="0" customWidth="1"/>
    <x:col min="8" max="8" width="27" hidden="0" customWidth="1"/>
    <x:col min="9" max="9" width="24" hidden="0" customWidth="1"/>
    <x:col min="10" max="10" width="12" hidden="0" customWidth="1"/>
    <x:col min="11" max="11" width="28" hidden="0" customWidth="1"/>
    <x:col min="12" max="12" width="38" hidden="0" customWidth="1"/>
    <x:col min="13" max="13" width="30" hidden="0" customWidth="1"/>
    <x:col min="14" max="14" width="44" hidden="0" customWidth="1"/>
    <x:col min="15" max="15" width="40" hidden="0" customWidth="1"/>
    <x:col min="16" max="16" width="48" hidden="0" customWidth="1"/>
    <x:col min="17" max="17" width="42" hidden="0" customWidth="1"/>
  </x:cols>
  <x:sheetData>
    <x:row r="1" ht="26" customHeight="1">
      <x:c r="A1" s="18" t="str">
        <x:v>Trees</x:v>
      </x:c>
      <x:c r="B1" s="18"/>
      <x:c r="C1" s="18"/>
      <x:c r="D1" s="18"/>
      <x:c r="E1" s="18"/>
      <x:c r="F1" s="18"/>
      <x:c r="G1" s="18"/>
      <x:c r="H1" s="18"/>
      <x:c r="I1" s="18"/>
      <x:c r="J1" s="18"/>
      <x:c r="K1" s="18"/>
      <x:c r="L1" s="18"/>
      <x:c r="M1" s="18"/>
      <x:c r="N1" s="18"/>
      <x:c r="O1" s="18"/>
      <x:c r="P1" s="18"/>
      <x:c r="Q1" s="18"/>
    </x:row>
    <x:row r="2" ht="26" customHeight="1">
      <x:c r="A2" s="18"/>
      <x:c r="B2" s="18"/>
      <x:c r="C2" s="18"/>
      <x:c r="D2" s="18"/>
      <x:c r="E2" s="18"/>
      <x:c r="F2" s="18"/>
      <x:c r="G2" s="18"/>
      <x:c r="H2" s="18"/>
      <x:c r="I2" s="18"/>
      <x:c r="J2" s="18"/>
      <x:c r="K2" s="18"/>
      <x:c r="L2" s="18"/>
      <x:c r="M2" s="18"/>
      <x:c r="N2" s="18"/>
      <x:c r="O2" s="18"/>
      <x:c r="P2" s="18"/>
      <x:c r="Q2" s="18"/>
    </x:row>
    <x:row r="4" ht="38" customHeight="1">
      <x:c r="A4" s="6" t="str">
        <x:v>Common Name</x:v>
      </x:c>
      <x:c r="B4" s="6" t="str">
        <x:v>Scientific Name</x:v>
      </x:c>
      <x:c r="C4" s="6" t="str">
        <x:v>Garden Role</x:v>
      </x:c>
      <x:c r="D4" s="6" t="str">
        <x:v>Light</x:v>
      </x:c>
      <x:c r="E4" s="6" t="str">
        <x:v>Moisture</x:v>
      </x:c>
      <x:c r="F4" s="6" t="str">
        <x:v>Typical Size</x:v>
      </x:c>
      <x:c r="G4" s="6" t="str">
        <x:v>Spacing</x:v>
      </x:c>
      <x:c r="H4" s="6" t="str">
        <x:v>Bloom / Harvest</x:v>
      </x:c>
      <x:c r="I4" s="6" t="str">
        <x:v>Growth / Spread</x:v>
      </x:c>
      <x:c r="J4" s="6" t="str">
        <x:v>Difficulty</x:v>
      </x:c>
      <x:c r="K4" s="6" t="str">
        <x:v>Best Form</x:v>
      </x:c>
      <x:c r="L4" s="6" t="str">
        <x:v>Install / Sow Window</x:v>
      </x:c>
      <x:c r="M4" s="6" t="str">
        <x:v>Edible Use</x:v>
      </x:c>
      <x:c r="N4" s="6" t="str">
        <x:v>Safety / Preparation</x:v>
      </x:c>
      <x:c r="O4" s="6" t="str">
        <x:v>Native Companions</x:v>
      </x:c>
      <x:c r="P4" s="6" t="str">
        <x:v>Near Vegetable Beds</x:v>
      </x:c>
      <x:c r="Q4" s="6" t="str">
        <x:v>Design Notes</x:v>
      </x:c>
    </x:row>
    <x:row r="5">
      <x:c r="A5" s="13" t="str">
        <x:v>Allegheny Serviceberry</x:v>
      </x:c>
      <x:c r="B5" s="13" t="str">
        <x:v>Amelanchier laevis</x:v>
      </x:c>
      <x:c r="C5" s="13" t="str">
        <x:v>Edible small tree with strong fall color</x:v>
      </x:c>
      <x:c r="D5" s="13" t="str">
        <x:v>Full sun–part shade</x:v>
      </x:c>
      <x:c r="E5" s="13" t="str">
        <x:v>Medium</x:v>
      </x:c>
      <x:c r="F5" s="13" t="str">
        <x:v>12–25 ft</x:v>
      </x:c>
      <x:c r="G5" s="13" t="str">
        <x:v>12–20 ft</x:v>
      </x:c>
      <x:c r="H5" s="13" t="str">
        <x:v>Flowers Apr–May; fruit Jun–Jul</x:v>
      </x:c>
      <x:c r="I5" s="13" t="str">
        <x:v>Small tree</x:v>
      </x:c>
      <x:c r="J5" s="13" t="str">
        <x:v>Easy</x:v>
      </x:c>
      <x:c r="K5" s="13" t="str">
        <x:v>Container or balled-and-burlapped; bare-root in early spring.</x:v>
      </x:c>
      <x:c r="L5" s="13" t="str">
        <x:v>Early Apr–May after soil thaws and drains; Sep–mid Oct for container/B&amp;B. Bare-root: early spring.</x:v>
      </x:c>
      <x:c r="M5" s="13" t="str">
        <x:v>Ripe berries fresh or cooked</x:v>
      </x:c>
      <x:c r="N5" s="13" t="str">
        <x:v>Confirm positive ID</x:v>
      </x:c>
      <x:c r="O5" s="13" t="str">
        <x:v>Downy Serviceberry, Black Chokeberry, American Hazelnut, Wild Strawberry</x:v>
      </x:c>
      <x:c r="P5" s="13" t="str">
        <x:v>Place north or west of annual vegetable beds; add a low pollinator strip nearby.</x:v>
      </x:c>
      <x:c r="Q5" s="13" t="str">
        <x:v>Good specimen for a small yard; avoid chronic wet soil.</x:v>
      </x:c>
    </x:row>
    <x:row r="6">
      <x:c r="A6" s="13" t="str">
        <x:v>American Basswood</x:v>
      </x:c>
      <x:c r="B6" s="13" t="str">
        <x:v>Tilia americana</x:v>
      </x:c>
      <x:c r="C6" s="13" t="str">
        <x:v>Large pollinator-supporting shade tree</x:v>
      </x:c>
      <x:c r="D6" s="13" t="str">
        <x:v>Full sun–part shade</x:v>
      </x:c>
      <x:c r="E6" s="13" t="str">
        <x:v>Medium</x:v>
      </x:c>
      <x:c r="F6" s="13" t="str">
        <x:v>50–80+ ft</x:v>
      </x:c>
      <x:c r="G6" s="13" t="str">
        <x:v>35–60 ft</x:v>
      </x:c>
      <x:c r="H6" s="13" t="str">
        <x:v>Fragrant flowers Jun</x:v>
      </x:c>
      <x:c r="I6" s="13" t="str">
        <x:v>Large tree</x:v>
      </x:c>
      <x:c r="J6" s="13" t="str">
        <x:v>Moderate</x:v>
      </x:c>
      <x:c r="K6" s="13" t="str">
        <x:v>Container or balled-and-burlapped; bare-root in early spring.</x:v>
      </x:c>
      <x:c r="L6" s="13" t="str">
        <x:v>Early Apr–May after soil thaws and drains; Sep–mid Oct for container/B&amp;B. Bare-root: early spring.</x:v>
      </x:c>
      <x:c r="M6" s="13" t="str"/>
      <x:c r="N6" s="13" t="str"/>
      <x:c r="O6" s="13" t="str">
        <x:v>White Oak, Downy Serviceberry, American Hazelnut, Pennsylvania Sedge</x:v>
      </x:c>
      <x:c r="P6" s="13" t="str">
        <x:v>Keep large trees north or west of food beds and outside raised-bed root zones.</x:v>
      </x:c>
      <x:c r="Q6" s="13" t="str">
        <x:v>Confirm overhead and underground clearance before planting; keep large trees north or west of food beds to reduce shade.</x:v>
      </x:c>
    </x:row>
    <x:row r="7">
      <x:c r="A7" s="13" t="str">
        <x:v>American Hophornbeam</x:v>
      </x:c>
      <x:c r="B7" s="13" t="str">
        <x:v>Ostrya virginiana</x:v>
      </x:c>
      <x:c r="C7" s="13" t="str">
        <x:v>Tough small understory tree</x:v>
      </x:c>
      <x:c r="D7" s="13" t="str">
        <x:v>Part shade–sun</x:v>
      </x:c>
      <x:c r="E7" s="13" t="str">
        <x:v>Dry–medium</x:v>
      </x:c>
      <x:c r="F7" s="13" t="str">
        <x:v>12–25 ft</x:v>
      </x:c>
      <x:c r="G7" s="13" t="str">
        <x:v>12–20 ft</x:v>
      </x:c>
      <x:c r="H7" s="13" t="str">
        <x:v>Catkins spring; hop-like fruit</x:v>
      </x:c>
      <x:c r="I7" s="13" t="str">
        <x:v>Small tree</x:v>
      </x:c>
      <x:c r="J7" s="13" t="str">
        <x:v>Easy</x:v>
      </x:c>
      <x:c r="K7" s="13" t="str">
        <x:v>Container or balled-and-burlapped; bare-root in early spring.</x:v>
      </x:c>
      <x:c r="L7" s="13" t="str">
        <x:v>Early Apr–May after soil thaws and drains; Sep–mid Oct for container/B&amp;B. Bare-root: early spring.</x:v>
      </x:c>
      <x:c r="M7" s="13" t="str"/>
      <x:c r="N7" s="13" t="str"/>
      <x:c r="O7" s="13" t="str">
        <x:v>False Solomon's Seal, Solomon's Seal, Spicebush, Witch Hazel</x:v>
      </x:c>
      <x:c r="P7" s="13" t="str">
        <x:v>Use behind woodland groundcovers and away from shallow-rooted annual crops.</x:v>
      </x:c>
      <x:c r="Q7" s="13" t="str">
        <x:v>Confirm overhead and underground clearance before planting; keep large trees north or west of food beds to reduce shade.</x:v>
      </x:c>
    </x:row>
    <x:row r="8">
      <x:c r="A8" s="13" t="str">
        <x:v>American Hornbeam</x:v>
      </x:c>
      <x:c r="B8" s="13" t="str">
        <x:v>Carpinus caroliniana ssp. virginiana</x:v>
      </x:c>
      <x:c r="C8" s="13" t="str">
        <x:v>Small understory tree for shade</x:v>
      </x:c>
      <x:c r="D8" s="13" t="str">
        <x:v>Part shade–shade</x:v>
      </x:c>
      <x:c r="E8" s="13" t="str">
        <x:v>Medium–moist</x:v>
      </x:c>
      <x:c r="F8" s="13" t="str">
        <x:v>12–25 ft</x:v>
      </x:c>
      <x:c r="G8" s="13" t="str">
        <x:v>12–20 ft</x:v>
      </x:c>
      <x:c r="H8" s="13" t="str">
        <x:v>Flowers spring; fall color</x:v>
      </x:c>
      <x:c r="I8" s="13" t="str">
        <x:v>Small tree</x:v>
      </x:c>
      <x:c r="J8" s="13" t="str">
        <x:v>Easy</x:v>
      </x:c>
      <x:c r="K8" s="13" t="str">
        <x:v>Container or balled-and-burlapped; bare-root in early spring.</x:v>
      </x:c>
      <x:c r="L8" s="13" t="str">
        <x:v>Early Apr–May after soil thaws and drains; Sep–mid Oct for container/B&amp;B. Bare-root: early spring.</x:v>
      </x:c>
      <x:c r="M8" s="13" t="str"/>
      <x:c r="N8" s="13" t="str"/>
      <x:c r="O8" s="13" t="str">
        <x:v>False Solomon's Seal, Solomon's Seal, Spicebush, Witch Hazel</x:v>
      </x:c>
      <x:c r="P8" s="13" t="str">
        <x:v>Use behind woodland groundcovers and away from shallow-rooted annual crops.</x:v>
      </x:c>
      <x:c r="Q8" s="13" t="str">
        <x:v>Confirm overhead and underground clearance before planting; keep large trees north or west of food beds to reduce shade.</x:v>
      </x:c>
    </x:row>
    <x:row r="9">
      <x:c r="A9" s="13" t="str">
        <x:v>American Plum</x:v>
      </x:c>
      <x:c r="B9" s="13" t="str">
        <x:v>Prunus americana</x:v>
      </x:c>
      <x:c r="C9" s="13" t="str">
        <x:v>Edible small tree or thicket; early bloom</x:v>
      </x:c>
      <x:c r="D9" s="13" t="str">
        <x:v>Full sun</x:v>
      </x:c>
      <x:c r="E9" s="13" t="str">
        <x:v>Dry–medium</x:v>
      </x:c>
      <x:c r="F9" s="13" t="str">
        <x:v>12–25 ft</x:v>
      </x:c>
      <x:c r="G9" s="13" t="str">
        <x:v>12–20 ft</x:v>
      </x:c>
      <x:c r="H9" s="13" t="str">
        <x:v>Flowers Apr; fruit Aug–Sep</x:v>
      </x:c>
      <x:c r="I9" s="13" t="str">
        <x:v>Strong suckering</x:v>
      </x:c>
      <x:c r="J9" s="13" t="str">
        <x:v>Moderate</x:v>
      </x:c>
      <x:c r="K9" s="13" t="str">
        <x:v>Container or balled-and-burlapped; bare-root in early spring.</x:v>
      </x:c>
      <x:c r="L9" s="13" t="str">
        <x:v>Early Apr–May after soil thaws and drains; Sep–mid Oct for container/B&amp;B. Bare-root: early spring.</x:v>
      </x:c>
      <x:c r="M9" s="13" t="str">
        <x:v>Ripe plums fresh or cooked</x:v>
      </x:c>
      <x:c r="N9" s="13" t="str">
        <x:v>Do not eat pits, leaves, or wilted foliage</x:v>
      </x:c>
      <x:c r="O9" s="13" t="str">
        <x:v>Downy Serviceberry, Black Chokeberry, American Hazelnut, Wild Strawberry</x:v>
      </x:c>
      <x:c r="P9" s="13" t="str">
        <x:v>Place north or west of annual vegetable beds; add a low pollinator strip nearby.</x:v>
      </x:c>
      <x:c r="Q9" s="13" t="str">
        <x:v>Use at a property edge and manage suckers.</x:v>
      </x:c>
    </x:row>
    <x:row r="10">
      <x:c r="A10" s="13" t="str">
        <x:v>Black Gum</x:v>
      </x:c>
      <x:c r="B10" s="13" t="str">
        <x:v>Nyssa sylvatica</x:v>
      </x:c>
      <x:c r="C10" s="13" t="str">
        <x:v>Strong fall color and wet-soil tolerance</x:v>
      </x:c>
      <x:c r="D10" s="13" t="str">
        <x:v>Full sun–part shade</x:v>
      </x:c>
      <x:c r="E10" s="13" t="str">
        <x:v>Medium–moist</x:v>
      </x:c>
      <x:c r="F10" s="13" t="str">
        <x:v>25–45 ft</x:v>
      </x:c>
      <x:c r="G10" s="13" t="str">
        <x:v>20–35 ft</x:v>
      </x:c>
      <x:c r="H10" s="13" t="str">
        <x:v>Flowers spring; blue fruit; fall color</x:v>
      </x:c>
      <x:c r="I10" s="13" t="str">
        <x:v>Medium tree</x:v>
      </x:c>
      <x:c r="J10" s="13" t="str">
        <x:v>Moderate</x:v>
      </x:c>
      <x:c r="K10" s="13" t="str">
        <x:v>Container or balled-and-burlapped; bare-root in early spring.</x:v>
      </x:c>
      <x:c r="L10" s="13" t="str">
        <x:v>Early Apr–May after soil thaws and drains; Sep–mid Oct for container/B&amp;B. Bare-root: early spring.</x:v>
      </x:c>
      <x:c r="M10" s="13" t="str"/>
      <x:c r="N10" s="13" t="str"/>
      <x:c r="O10" s="13" t="str">
        <x:v>Buttonbush, Winterberry, Red-Osier Dogwood, Tussock Sedge</x:v>
      </x:c>
      <x:c r="P10" s="13" t="str">
        <x:v>Use downslope from food beds to intercept runoff; do not crowd annual crops.</x:v>
      </x:c>
      <x:c r="Q10" s="13" t="str">
        <x:v>Confirm overhead and underground clearance before planting; keep large trees north or west of food beds to reduce shade.</x:v>
      </x:c>
    </x:row>
    <x:row r="11">
      <x:c r="A11" s="13" t="str">
        <x:v>Black Walnut</x:v>
      </x:c>
      <x:c r="B11" s="13" t="str">
        <x:v>Juglans nigra</x:v>
      </x:c>
      <x:c r="C11" s="13" t="str">
        <x:v>Large edible-nut and timber tree</x:v>
      </x:c>
      <x:c r="D11" s="13" t="str">
        <x:v>Full sun</x:v>
      </x:c>
      <x:c r="E11" s="13" t="str">
        <x:v>Medium</x:v>
      </x:c>
      <x:c r="F11" s="13" t="str">
        <x:v>50–80+ ft</x:v>
      </x:c>
      <x:c r="G11" s="13" t="str">
        <x:v>35–60 ft</x:v>
      </x:c>
      <x:c r="H11" s="13" t="str">
        <x:v>Nuts Sep–Oct</x:v>
      </x:c>
      <x:c r="I11" s="13" t="str">
        <x:v>Large tree; juglone-producing</x:v>
      </x:c>
      <x:c r="J11" s="13" t="str">
        <x:v>Advanced</x:v>
      </x:c>
      <x:c r="K11" s="13" t="str">
        <x:v>Container or balled-and-burlapped; bare-root in early spring.</x:v>
      </x:c>
      <x:c r="L11" s="13" t="str">
        <x:v>Early Apr–May after soil thaws and drains; Sep–mid Oct for container/B&amp;B. Bare-root: early spring.</x:v>
      </x:c>
      <x:c r="M11" s="13" t="str">
        <x:v>Black walnuts after hull removal and curing</x:v>
      </x:c>
      <x:c r="N11" s="13" t="str">
        <x:v>Hulls stain; some plants are sensitive to juglone; large-space tree</x:v>
      </x:c>
      <x:c r="O11" s="13" t="str">
        <x:v>Pennsylvania Sedge, Wild Ginger, Fragrant Sumac, Wild Bergamot</x:v>
      </x:c>
      <x:c r="P11" s="13" t="str">
        <x:v>Keep tomatoes, peppers, eggplant, potatoes, and sensitive fruit plants outside the walnut root zone.</x:v>
      </x:c>
      <x:c r="Q11" s="13" t="str">
        <x:v>Do not site near a vegetable garden, patio, or driveway.</x:v>
      </x:c>
    </x:row>
    <x:row r="12">
      <x:c r="A12" s="13" t="str">
        <x:v>Bur Oak</x:v>
      </x:c>
      <x:c r="B12" s="13" t="str">
        <x:v>Quercus macrocarpa</x:v>
      </x:c>
      <x:c r="C12" s="13" t="str">
        <x:v>Signature Chicago-region canopy tree and wildlife mast</x:v>
      </x:c>
      <x:c r="D12" s="13" t="str">
        <x:v>Full sun</x:v>
      </x:c>
      <x:c r="E12" s="13" t="str">
        <x:v>Dry–medium</x:v>
      </x:c>
      <x:c r="F12" s="13" t="str">
        <x:v>50–80+ ft</x:v>
      </x:c>
      <x:c r="G12" s="13" t="str">
        <x:v>35–60 ft</x:v>
      </x:c>
      <x:c r="H12" s="13" t="str">
        <x:v>Acorns Sep–Oct</x:v>
      </x:c>
      <x:c r="I12" s="13" t="str">
        <x:v>Massive long-lived tree</x:v>
      </x:c>
      <x:c r="J12" s="13" t="str">
        <x:v>Moderate</x:v>
      </x:c>
      <x:c r="K12" s="13" t="str">
        <x:v>Container or balled-and-burlapped; bare-root in early spring.</x:v>
      </x:c>
      <x:c r="L12" s="13" t="str">
        <x:v>Early Apr–May after soil thaws and drains; Sep–mid Oct for container/B&amp;B. Bare-root: early spring.</x:v>
      </x:c>
      <x:c r="M12" s="13" t="str">
        <x:v>Acorns require correct species ID and repeated leaching before food use</x:v>
      </x:c>
      <x:c r="N12" s="13" t="str">
        <x:v>Large-space tree; food processing is specialized</x:v>
      </x:c>
      <x:c r="O12" s="13" t="str">
        <x:v>American Hazelnut, Shagbark Hickory, Pennsylvania Sedge, Spotted Crane's Bill</x:v>
      </x:c>
      <x:c r="P12" s="13" t="str">
        <x:v>Large-space planting only; place away from annual beds and structures.</x:v>
      </x:c>
      <x:c r="Q12" s="13" t="str">
        <x:v>Excellent ecological tree; place well away from buildings.</x:v>
      </x:c>
    </x:row>
    <x:row r="13">
      <x:c r="A13" s="13" t="str">
        <x:v>Common Pawpaw</x:v>
      </x:c>
      <x:c r="B13" s="13" t="str">
        <x:v>Asimina triloba</x:v>
      </x:c>
      <x:c r="C13" s="13" t="str">
        <x:v>Native fruit tree and woodland understory</x:v>
      </x:c>
      <x:c r="D13" s="13" t="str">
        <x:v>Part shade when young; sun for fruit</x:v>
      </x:c>
      <x:c r="E13" s="13" t="str">
        <x:v>Medium–moist</x:v>
      </x:c>
      <x:c r="F13" s="13" t="str">
        <x:v>12–25 ft</x:v>
      </x:c>
      <x:c r="G13" s="13" t="str">
        <x:v>12–20 ft</x:v>
      </x:c>
      <x:c r="H13" s="13" t="str">
        <x:v>Flowers Apr–May; fruit Sep–Oct</x:v>
      </x:c>
      <x:c r="I13" s="13" t="str">
        <x:v>Colonizing small tree</x:v>
      </x:c>
      <x:c r="J13" s="13" t="str">
        <x:v>Moderate</x:v>
      </x:c>
      <x:c r="K13" s="13" t="str">
        <x:v>Container or balled-and-burlapped; bare-root in early spring.</x:v>
      </x:c>
      <x:c r="L13" s="13" t="str">
        <x:v>Early Apr–May after soil thaws and drains; Sep–mid Oct for container/B&amp;B. Bare-root: early spring.</x:v>
      </x:c>
      <x:c r="M13" s="13" t="str">
        <x:v>Fully ripe soft fruit pulp</x:v>
      </x:c>
      <x:c r="N13" s="13" t="str">
        <x:v>Do not eat seeds or skin; some people are sensitive</x:v>
      </x:c>
      <x:c r="O13" s="13" t="str">
        <x:v>Spicebush, Ramps, Wild Ginger, Pennsylvania Sedge</x:v>
      </x:c>
      <x:c r="P13" s="13" t="str">
        <x:v>Use beneath deciduous canopy, not inside a full-sun vegetable bed.</x:v>
      </x:c>
      <x:c r="Q13" s="13" t="str">
        <x:v>Plant at least two genetically different trees for cross-pollination.</x:v>
      </x:c>
    </x:row>
    <x:row r="14">
      <x:c r="A14" s="13" t="str">
        <x:v>Downy Serviceberry</x:v>
      </x:c>
      <x:c r="B14" s="13" t="str">
        <x:v>Amelanchier arborea</x:v>
      </x:c>
      <x:c r="C14" s="13" t="str">
        <x:v>Edible small tree; spring flowers; bird habitat</x:v>
      </x:c>
      <x:c r="D14" s="13" t="str">
        <x:v>Full sun–part shade</x:v>
      </x:c>
      <x:c r="E14" s="13" t="str">
        <x:v>Medium</x:v>
      </x:c>
      <x:c r="F14" s="13" t="str">
        <x:v>12–25 ft</x:v>
      </x:c>
      <x:c r="G14" s="13" t="str">
        <x:v>12–20 ft</x:v>
      </x:c>
      <x:c r="H14" s="13" t="str">
        <x:v>White flowers Apr–May; fruit Jun</x:v>
      </x:c>
      <x:c r="I14" s="13" t="str">
        <x:v>Clumping / small tree</x:v>
      </x:c>
      <x:c r="J14" s="13" t="str">
        <x:v>Easy</x:v>
      </x:c>
      <x:c r="K14" s="13" t="str">
        <x:v>Container or balled-and-burlapped; bare-root in early spring.</x:v>
      </x:c>
      <x:c r="L14" s="13" t="str">
        <x:v>Early Apr–May after soil thaws and drains; Sep–mid Oct for container/B&amp;B. Bare-root: early spring.</x:v>
      </x:c>
      <x:c r="M14" s="13" t="str">
        <x:v>Ripe berries fresh, cooked, or dried</x:v>
      </x:c>
      <x:c r="N14" s="13" t="str">
        <x:v>Confirm positive ID; wash fruit</x:v>
      </x:c>
      <x:c r="O14" s="13" t="str">
        <x:v>Black Chokeberry, American Hazelnut, Wild Strawberry, Virginia Mountain Mint</x:v>
      </x:c>
      <x:c r="P14" s="13" t="str">
        <x:v>Place north or west of annual vegetable beds; add a low pollinator strip nearby.</x:v>
      </x:c>
      <x:c r="Q14" s="13" t="str">
        <x:v>Plant two serviceberries for heavier crops; protect young fruit from birds.</x:v>
      </x:c>
    </x:row>
    <x:row r="15">
      <x:c r="A15" s="13" t="str">
        <x:v>Eastern Arborvitae</x:v>
      </x:c>
      <x:c r="B15" s="13" t="str">
        <x:v>Thuja occidentalis</x:v>
      </x:c>
      <x:c r="C15" s="13" t="str">
        <x:v>Native evergreen screen for moist soil</x:v>
      </x:c>
      <x:c r="D15" s="13" t="str">
        <x:v>Full sun–part shade</x:v>
      </x:c>
      <x:c r="E15" s="13" t="str">
        <x:v>Medium–moist</x:v>
      </x:c>
      <x:c r="F15" s="13" t="str">
        <x:v>25–45 ft</x:v>
      </x:c>
      <x:c r="G15" s="13" t="str">
        <x:v>20–35 ft</x:v>
      </x:c>
      <x:c r="H15" s="13" t="str">
        <x:v>Evergreen</x:v>
      </x:c>
      <x:c r="I15" s="13" t="str">
        <x:v>Dense evergreen</x:v>
      </x:c>
      <x:c r="J15" s="13" t="str">
        <x:v>Moderate</x:v>
      </x:c>
      <x:c r="K15" s="13" t="str">
        <x:v>Container or balled-and-burlapped; bare-root in early spring.</x:v>
      </x:c>
      <x:c r="L15" s="13" t="str">
        <x:v>Early Apr–May after soil thaws and drains; Sep–mid Oct for container/B&amp;B. Bare-root: early spring.</x:v>
      </x:c>
      <x:c r="M15" s="13" t="str"/>
      <x:c r="N15" s="13" t="str"/>
      <x:c r="O15" s="13" t="str">
        <x:v>Eastern Red Cedar, Eastern White Pine, Pennsylvania Sedge, Fragrant Sumac</x:v>
      </x:c>
      <x:c r="P15" s="13" t="str">
        <x:v>Use as wind protection north or west of a garden; preserve winter sun to crop beds.</x:v>
      </x:c>
      <x:c r="Q15" s="13" t="str">
        <x:v>Confirm overhead and underground clearance before planting; keep large trees north or west of food beds to reduce shade.</x:v>
      </x:c>
    </x:row>
    <x:row r="16">
      <x:c r="A16" s="13" t="str">
        <x:v>Eastern Red Cedar</x:v>
      </x:c>
      <x:c r="B16" s="13" t="str">
        <x:v>Juniperus virginiana</x:v>
      </x:c>
      <x:c r="C16" s="13" t="str">
        <x:v>Evergreen screen for dry sites</x:v>
      </x:c>
      <x:c r="D16" s="13" t="str">
        <x:v>Full sun</x:v>
      </x:c>
      <x:c r="E16" s="13" t="str">
        <x:v>Dry–medium</x:v>
      </x:c>
      <x:c r="F16" s="13" t="str">
        <x:v>25–45 ft</x:v>
      </x:c>
      <x:c r="G16" s="13" t="str">
        <x:v>20–35 ft</x:v>
      </x:c>
      <x:c r="H16" s="13" t="str">
        <x:v>Berry-like cones; winter cover</x:v>
      </x:c>
      <x:c r="I16" s="13" t="str">
        <x:v>Dense evergreen tree</x:v>
      </x:c>
      <x:c r="J16" s="13" t="str">
        <x:v>Easy</x:v>
      </x:c>
      <x:c r="K16" s="13" t="str">
        <x:v>Container or balled-and-burlapped; bare-root in early spring.</x:v>
      </x:c>
      <x:c r="L16" s="13" t="str">
        <x:v>Early Apr–May after soil thaws and drains; Sep–mid Oct for container/B&amp;B. Bare-root: early spring.</x:v>
      </x:c>
      <x:c r="M16" s="13" t="str"/>
      <x:c r="N16" s="13" t="str"/>
      <x:c r="O16" s="13" t="str">
        <x:v>Eastern Arborvitae, Eastern White Pine, Pennsylvania Sedge, Fragrant Sumac</x:v>
      </x:c>
      <x:c r="P16" s="13" t="str">
        <x:v>Use as wind protection north or west of a garden; preserve winter sun to crop beds.</x:v>
      </x:c>
      <x:c r="Q16" s="13" t="str">
        <x:v>Confirm overhead and underground clearance before planting; keep large trees north or west of food beds to reduce shade.</x:v>
      </x:c>
    </x:row>
    <x:row r="17">
      <x:c r="A17" s="13" t="str">
        <x:v>Eastern Redbud</x:v>
      </x:c>
      <x:c r="B17" s="13" t="str">
        <x:v>Cercis canadensis</x:v>
      </x:c>
      <x:c r="C17" s="13" t="str">
        <x:v>Early pink-flowering small tree</x:v>
      </x:c>
      <x:c r="D17" s="13" t="str">
        <x:v>Part shade–sun</x:v>
      </x:c>
      <x:c r="E17" s="13" t="str">
        <x:v>Medium</x:v>
      </x:c>
      <x:c r="F17" s="13" t="str">
        <x:v>12–25 ft</x:v>
      </x:c>
      <x:c r="G17" s="13" t="str">
        <x:v>12–20 ft</x:v>
      </x:c>
      <x:c r="H17" s="13" t="str">
        <x:v>Flowers Apr–May</x:v>
      </x:c>
      <x:c r="I17" s="13" t="str">
        <x:v>Small tree</x:v>
      </x:c>
      <x:c r="J17" s="13" t="str">
        <x:v>Easy</x:v>
      </x:c>
      <x:c r="K17" s="13" t="str">
        <x:v>Container or balled-and-burlapped; bare-root in early spring.</x:v>
      </x:c>
      <x:c r="L17" s="13" t="str">
        <x:v>Early Apr–May after soil thaws and drains; Sep–mid Oct for container/B&amp;B. Bare-root: early spring.</x:v>
      </x:c>
      <x:c r="M17" s="13" t="str"/>
      <x:c r="N17" s="13" t="str"/>
      <x:c r="O17" s="13" t="str">
        <x:v>Red Columbine, Spotted Crane's Bill, Virginia Bluebells, Wild Ginger</x:v>
      </x:c>
      <x:c r="P17" s="13" t="str">
        <x:v>Use under fruiting shrubs and trees; not suitable for hot vegetable beds.</x:v>
      </x:c>
      <x:c r="Q17" s="13" t="str">
        <x:v>Confirm overhead and underground clearance before planting; keep large trees north or west of food beds to reduce shade.</x:v>
      </x:c>
    </x:row>
    <x:row r="18">
      <x:c r="A18" s="13" t="str">
        <x:v>Eastern White Pine</x:v>
      </x:c>
      <x:c r="B18" s="13" t="str">
        <x:v>Pinus strobus</x:v>
      </x:c>
      <x:c r="C18" s="13" t="str">
        <x:v>Large soft-textured evergreen</x:v>
      </x:c>
      <x:c r="D18" s="13" t="str">
        <x:v>Full sun–part shade</x:v>
      </x:c>
      <x:c r="E18" s="13" t="str">
        <x:v>Medium</x:v>
      </x:c>
      <x:c r="F18" s="13" t="str">
        <x:v>50–80+ ft</x:v>
      </x:c>
      <x:c r="G18" s="13" t="str">
        <x:v>35–60 ft</x:v>
      </x:c>
      <x:c r="H18" s="13" t="str">
        <x:v>Evergreen</x:v>
      </x:c>
      <x:c r="I18" s="13" t="str">
        <x:v>Large evergreen</x:v>
      </x:c>
      <x:c r="J18" s="13" t="str">
        <x:v>Moderate</x:v>
      </x:c>
      <x:c r="K18" s="13" t="str">
        <x:v>Container or balled-and-burlapped; bare-root in early spring.</x:v>
      </x:c>
      <x:c r="L18" s="13" t="str">
        <x:v>Early Apr–May after soil thaws and drains; Sep–mid Oct for container/B&amp;B. Bare-root: early spring.</x:v>
      </x:c>
      <x:c r="M18" s="13" t="str"/>
      <x:c r="N18" s="13" t="str"/>
      <x:c r="O18" s="13" t="str">
        <x:v>Eastern Red Cedar, Eastern Arborvitae, Pennsylvania Sedge, Fragrant Sumac</x:v>
      </x:c>
      <x:c r="P18" s="13" t="str">
        <x:v>Use as wind protection north or west of a garden; preserve winter sun to crop beds.</x:v>
      </x:c>
      <x:c r="Q18" s="13" t="str">
        <x:v>Confirm overhead and underground clearance before planting; keep large trees north or west of food beds to reduce shade.</x:v>
      </x:c>
    </x:row>
    <x:row r="19">
      <x:c r="A19" s="13" t="str">
        <x:v>Kentucky Coffeetree</x:v>
      </x:c>
      <x:c r="B19" s="13" t="str">
        <x:v>Gymnocladus dioicus</x:v>
      </x:c>
      <x:c r="C19" s="13" t="str">
        <x:v>Architectural drought-tolerant shade tree</x:v>
      </x:c>
      <x:c r="D19" s="13" t="str">
        <x:v>Full sun</x:v>
      </x:c>
      <x:c r="E19" s="13" t="str">
        <x:v>Dry–medium</x:v>
      </x:c>
      <x:c r="F19" s="13" t="str">
        <x:v>50–80+ ft</x:v>
      </x:c>
      <x:c r="G19" s="13" t="str">
        <x:v>35–60 ft</x:v>
      </x:c>
      <x:c r="H19" s="13" t="str">
        <x:v>Late leaf-out; pods on female trees</x:v>
      </x:c>
      <x:c r="I19" s="13" t="str">
        <x:v>Large open-crowned tree</x:v>
      </x:c>
      <x:c r="J19" s="13" t="str">
        <x:v>Easy</x:v>
      </x:c>
      <x:c r="K19" s="13" t="str">
        <x:v>Container or balled-and-burlapped; bare-root in early spring.</x:v>
      </x:c>
      <x:c r="L19" s="13" t="str">
        <x:v>Early Apr–May after soil thaws and drains; Sep–mid Oct for container/B&amp;B. Bare-root: early spring.</x:v>
      </x:c>
      <x:c r="M19" s="13" t="str"/>
      <x:c r="N19" s="13" t="str"/>
      <x:c r="O19" s="13" t="str">
        <x:v>White Oak, Downy Serviceberry, American Hazelnut, Pennsylvania Sedge</x:v>
      </x:c>
      <x:c r="P19" s="13" t="str">
        <x:v>Keep large trees north or west of food beds and outside raised-bed root zones.</x:v>
      </x:c>
      <x:c r="Q19" s="13" t="str">
        <x:v>Confirm overhead and underground clearance before planting; keep large trees north or west of food beds to reduce shade.</x:v>
      </x:c>
    </x:row>
    <x:row r="20">
      <x:c r="A20" s="13" t="str">
        <x:v>Northern Red Oak</x:v>
      </x:c>
      <x:c r="B20" s="13" t="str">
        <x:v>Quercus rubra</x:v>
      </x:c>
      <x:c r="C20" s="13" t="str">
        <x:v>Fast-growing large shade oak</x:v>
      </x:c>
      <x:c r="D20" s="13" t="str">
        <x:v>Full sun</x:v>
      </x:c>
      <x:c r="E20" s="13" t="str">
        <x:v>Dry–medium</x:v>
      </x:c>
      <x:c r="F20" s="13" t="str">
        <x:v>50–80+ ft</x:v>
      </x:c>
      <x:c r="G20" s="13" t="str">
        <x:v>35–60 ft</x:v>
      </x:c>
      <x:c r="H20" s="13" t="str">
        <x:v>Acorns Sep–Oct; fall color</x:v>
      </x:c>
      <x:c r="I20" s="13" t="str">
        <x:v>Large tree</x:v>
      </x:c>
      <x:c r="J20" s="13" t="str">
        <x:v>Easy</x:v>
      </x:c>
      <x:c r="K20" s="13" t="str">
        <x:v>Container or balled-and-burlapped; bare-root in early spring.</x:v>
      </x:c>
      <x:c r="L20" s="13" t="str">
        <x:v>Early Apr–May after soil thaws and drains; Sep–mid Oct for container/B&amp;B. Bare-root: early spring.</x:v>
      </x:c>
      <x:c r="M20" s="13" t="str"/>
      <x:c r="N20" s="13" t="str"/>
      <x:c r="O20" s="13" t="str">
        <x:v>White Oak, Downy Serviceberry, American Hazelnut, Pennsylvania Sedge</x:v>
      </x:c>
      <x:c r="P20" s="13" t="str">
        <x:v>Keep large trees north or west of food beds and outside raised-bed root zones.</x:v>
      </x:c>
      <x:c r="Q20" s="13" t="str">
        <x:v>Confirm overhead and underground clearance before planting; keep large trees north or west of food beds to reduce shade.</x:v>
      </x:c>
    </x:row>
    <x:row r="21">
      <x:c r="A21" s="13" t="str">
        <x:v>Pagoda Dogwood</x:v>
      </x:c>
      <x:c r="B21" s="13" t="str">
        <x:v>Cornus alternifolia</x:v>
      </x:c>
      <x:c r="C21" s="13" t="str">
        <x:v>Small layered woodland tree/shrub</x:v>
      </x:c>
      <x:c r="D21" s="13" t="str">
        <x:v>Part shade–sun</x:v>
      </x:c>
      <x:c r="E21" s="13" t="str">
        <x:v>Medium–moist</x:v>
      </x:c>
      <x:c r="F21" s="13" t="str">
        <x:v>12–25 ft</x:v>
      </x:c>
      <x:c r="G21" s="13" t="str">
        <x:v>12–20 ft</x:v>
      </x:c>
      <x:c r="H21" s="13" t="str">
        <x:v>Flowers May–Jun; fruit late summer</x:v>
      </x:c>
      <x:c r="I21" s="13" t="str">
        <x:v>Small tree</x:v>
      </x:c>
      <x:c r="J21" s="13" t="str">
        <x:v>Moderate</x:v>
      </x:c>
      <x:c r="K21" s="13" t="str">
        <x:v>Container or balled-and-burlapped; bare-root in early spring.</x:v>
      </x:c>
      <x:c r="L21" s="13" t="str">
        <x:v>Early Apr–May after soil thaws and drains; Sep–mid Oct for container/B&amp;B. Bare-root: early spring.</x:v>
      </x:c>
      <x:c r="M21" s="13" t="str"/>
      <x:c r="N21" s="13" t="str"/>
      <x:c r="O21" s="13" t="str">
        <x:v>False Solomon's Seal, Solomon's Seal, Spicebush, Witch Hazel</x:v>
      </x:c>
      <x:c r="P21" s="13" t="str">
        <x:v>Use behind woodland groundcovers and away from shallow-rooted annual crops.</x:v>
      </x:c>
      <x:c r="Q21" s="13" t="str">
        <x:v>Provide mature width; prune for access and renewal rather than forcing it into a small space.</x:v>
      </x:c>
    </x:row>
    <x:row r="22">
      <x:c r="A22" s="13" t="str">
        <x:v>Red Mulberry</x:v>
      </x:c>
      <x:c r="B22" s="13" t="str">
        <x:v>Morus rubra</x:v>
      </x:c>
      <x:c r="C22" s="13" t="str">
        <x:v>Large fruiting shade tree</x:v>
      </x:c>
      <x:c r="D22" s="13" t="str">
        <x:v>Full sun–part shade</x:v>
      </x:c>
      <x:c r="E22" s="13" t="str">
        <x:v>Medium</x:v>
      </x:c>
      <x:c r="F22" s="13" t="str">
        <x:v>25–45 ft</x:v>
      </x:c>
      <x:c r="G22" s="13" t="str">
        <x:v>20–35 ft</x:v>
      </x:c>
      <x:c r="H22" s="13" t="str">
        <x:v>Flowers spring; fruit Jun–Jul</x:v>
      </x:c>
      <x:c r="I22" s="13" t="str">
        <x:v>Large tree; messy fruit</x:v>
      </x:c>
      <x:c r="J22" s="13" t="str">
        <x:v>Moderate</x:v>
      </x:c>
      <x:c r="K22" s="13" t="str">
        <x:v>Container or balled-and-burlapped; bare-root in early spring.</x:v>
      </x:c>
      <x:c r="L22" s="13" t="str">
        <x:v>Early Apr–May after soil thaws and drains; Sep–mid Oct for container/B&amp;B. Bare-root: early spring.</x:v>
      </x:c>
      <x:c r="M22" s="13" t="str">
        <x:v>Fully ripe dark fruit</x:v>
      </x:c>
      <x:c r="N22" s="13" t="str">
        <x:v>Site away from paving and parked cars</x:v>
      </x:c>
      <x:c r="O22" s="13" t="str">
        <x:v>White Oak, Downy Serviceberry, American Hazelnut, Pennsylvania Sedge</x:v>
      </x:c>
      <x:c r="P22" s="13" t="str">
        <x:v>Keep large trees north or west of food beds and outside raised-bed root zones.</x:v>
      </x:c>
      <x:c r="Q22" s="13" t="str">
        <x:v>Use only where falling fruit is acceptable.</x:v>
      </x:c>
    </x:row>
    <x:row r="23">
      <x:c r="A23" s="13" t="str">
        <x:v>River Birch</x:v>
      </x:c>
      <x:c r="B23" s="13" t="str">
        <x:v>Betula nigra</x:v>
      </x:c>
      <x:c r="C23" s="13" t="str">
        <x:v>Multi-season bark tree for moist soil</x:v>
      </x:c>
      <x:c r="D23" s="13" t="str">
        <x:v>Full sun–part shade</x:v>
      </x:c>
      <x:c r="E23" s="13" t="str">
        <x:v>Medium–moist</x:v>
      </x:c>
      <x:c r="F23" s="13" t="str">
        <x:v>25–45 ft</x:v>
      </x:c>
      <x:c r="G23" s="13" t="str">
        <x:v>20–35 ft</x:v>
      </x:c>
      <x:c r="H23" s="13" t="str">
        <x:v>Catkins spring; exfoliating bark</x:v>
      </x:c>
      <x:c r="I23" s="13" t="str">
        <x:v>Medium-large tree</x:v>
      </x:c>
      <x:c r="J23" s="13" t="str">
        <x:v>Easy</x:v>
      </x:c>
      <x:c r="K23" s="13" t="str">
        <x:v>Container or balled-and-burlapped; bare-root in early spring.</x:v>
      </x:c>
      <x:c r="L23" s="13" t="str">
        <x:v>Early Apr–May after soil thaws and drains; Sep–mid Oct for container/B&amp;B. Bare-root: early spring.</x:v>
      </x:c>
      <x:c r="M23" s="13" t="str"/>
      <x:c r="N23" s="13" t="str"/>
      <x:c r="O23" s="13" t="str">
        <x:v>Buttonbush, Winterberry, Red-Osier Dogwood, Tussock Sedge</x:v>
      </x:c>
      <x:c r="P23" s="13" t="str">
        <x:v>Use downslope from food beds to intercept runoff; do not crowd annual crops.</x:v>
      </x:c>
      <x:c r="Q23" s="13" t="str">
        <x:v>Confirm overhead and underground clearance before planting; keep large trees north or west of food beds to reduce shade.</x:v>
      </x:c>
    </x:row>
    <x:row r="24">
      <x:c r="A24" s="13" t="str">
        <x:v>Shagbark Hickory</x:v>
      </x:c>
      <x:c r="B24" s="13" t="str">
        <x:v>Carya ovata</x:v>
      </x:c>
      <x:c r="C24" s="13" t="str">
        <x:v>Large edible-nut canopy tree</x:v>
      </x:c>
      <x:c r="D24" s="13" t="str">
        <x:v>Full sun–part shade</x:v>
      </x:c>
      <x:c r="E24" s="13" t="str">
        <x:v>Medium</x:v>
      </x:c>
      <x:c r="F24" s="13" t="str">
        <x:v>50–80+ ft</x:v>
      </x:c>
      <x:c r="G24" s="13" t="str">
        <x:v>35–60 ft</x:v>
      </x:c>
      <x:c r="H24" s="13" t="str">
        <x:v>Nuts Sep–Oct</x:v>
      </x:c>
      <x:c r="I24" s="13" t="str">
        <x:v>Large deep-rooted tree</x:v>
      </x:c>
      <x:c r="J24" s="13" t="str">
        <x:v>Advanced</x:v>
      </x:c>
      <x:c r="K24" s="13" t="str">
        <x:v>Container or balled-and-burlapped; bare-root in early spring.</x:v>
      </x:c>
      <x:c r="L24" s="13" t="str">
        <x:v>Early Apr–May after soil thaws and drains; Sep–mid Oct for container/B&amp;B. Bare-root: early spring.</x:v>
      </x:c>
      <x:c r="M24" s="13" t="str">
        <x:v>Shagbark hickory nuts</x:v>
      </x:c>
      <x:c r="N24" s="13" t="str">
        <x:v>Large-space tree; falling nuts and husks</x:v>
      </x:c>
      <x:c r="O24" s="13" t="str">
        <x:v>American Hazelnut, Bur Oak, Pennsylvania Sedge, Spotted Crane's Bill</x:v>
      </x:c>
      <x:c r="P24" s="13" t="str">
        <x:v>Large-space planting only; place away from annual beds and structures.</x:v>
      </x:c>
      <x:c r="Q24" s="13" t="str">
        <x:v>Slow-growing; plant only where it can remain permanently.</x:v>
      </x:c>
    </x:row>
    <x:row r="25">
      <x:c r="A25" s="13" t="str">
        <x:v>Shellbark Hickory</x:v>
      </x:c>
      <x:c r="B25" s="13" t="str">
        <x:v>Carya laciniosa</x:v>
      </x:c>
      <x:c r="C25" s="13" t="str">
        <x:v>Large edible-nut tree for moist ground</x:v>
      </x:c>
      <x:c r="D25" s="13" t="str">
        <x:v>Full sun</x:v>
      </x:c>
      <x:c r="E25" s="13" t="str">
        <x:v>Medium–moist</x:v>
      </x:c>
      <x:c r="F25" s="13" t="str">
        <x:v>50–80+ ft</x:v>
      </x:c>
      <x:c r="G25" s="13" t="str">
        <x:v>35–60 ft</x:v>
      </x:c>
      <x:c r="H25" s="13" t="str">
        <x:v>Nuts Sep–Oct</x:v>
      </x:c>
      <x:c r="I25" s="13" t="str">
        <x:v>Large tree</x:v>
      </x:c>
      <x:c r="J25" s="13" t="str">
        <x:v>Advanced</x:v>
      </x:c>
      <x:c r="K25" s="13" t="str">
        <x:v>Container or balled-and-burlapped; bare-root in early spring.</x:v>
      </x:c>
      <x:c r="L25" s="13" t="str">
        <x:v>Early Apr–May after soil thaws and drains; Sep–mid Oct for container/B&amp;B. Bare-root: early spring.</x:v>
      </x:c>
      <x:c r="M25" s="13" t="str">
        <x:v>Shellbark hickory nuts</x:v>
      </x:c>
      <x:c r="N25" s="13" t="str">
        <x:v>Large-space tree</x:v>
      </x:c>
      <x:c r="O25" s="13" t="str">
        <x:v>American Hazelnut, Shagbark Hickory, Bur Oak, Pennsylvania Sedge</x:v>
      </x:c>
      <x:c r="P25" s="13" t="str">
        <x:v>Large-space planting only; place away from annual beds and structures.</x:v>
      </x:c>
      <x:c r="Q25" s="13" t="str">
        <x:v>Needs deep soil and considerable room.</x:v>
      </x:c>
    </x:row>
    <x:row r="26">
      <x:c r="A26" s="13" t="str">
        <x:v>Sugar Maple</x:v>
      </x:c>
      <x:c r="B26" s="13" t="str">
        <x:v>Acer saccharum</x:v>
      </x:c>
      <x:c r="C26" s="13" t="str">
        <x:v>Large shade tree for well-drained soil</x:v>
      </x:c>
      <x:c r="D26" s="13" t="str">
        <x:v>Part shade–sun</x:v>
      </x:c>
      <x:c r="E26" s="13" t="str">
        <x:v>Medium</x:v>
      </x:c>
      <x:c r="F26" s="13" t="str">
        <x:v>50–80+ ft</x:v>
      </x:c>
      <x:c r="G26" s="13" t="str">
        <x:v>35–60 ft</x:v>
      </x:c>
      <x:c r="H26" s="13" t="str">
        <x:v>Spring flowers; fall color</x:v>
      </x:c>
      <x:c r="I26" s="13" t="str">
        <x:v>Large tree</x:v>
      </x:c>
      <x:c r="J26" s="13" t="str">
        <x:v>Moderate</x:v>
      </x:c>
      <x:c r="K26" s="13" t="str">
        <x:v>Container or balled-and-burlapped; bare-root in early spring.</x:v>
      </x:c>
      <x:c r="L26" s="13" t="str">
        <x:v>Early Apr–May after soil thaws and drains; Sep–mid Oct for container/B&amp;B. Bare-root: early spring.</x:v>
      </x:c>
      <x:c r="M26" s="13" t="str"/>
      <x:c r="N26" s="13" t="str"/>
      <x:c r="O26" s="13" t="str">
        <x:v>White Oak, Downy Serviceberry, American Hazelnut, Pennsylvania Sedge</x:v>
      </x:c>
      <x:c r="P26" s="13" t="str">
        <x:v>Keep large trees north or west of food beds and outside raised-bed root zones.</x:v>
      </x:c>
      <x:c r="Q26" s="13" t="str">
        <x:v>Confirm overhead and underground clearance before planting; keep large trees north or west of food beds to reduce shade.</x:v>
      </x:c>
    </x:row>
    <x:row r="27">
      <x:c r="A27" s="13" t="str">
        <x:v>Swamp White Oak</x:v>
      </x:c>
      <x:c r="B27" s="13" t="str">
        <x:v>Quercus bicolor</x:v>
      </x:c>
      <x:c r="C27" s="13" t="str">
        <x:v>Adaptable canopy oak for periodic wetness</x:v>
      </x:c>
      <x:c r="D27" s="13" t="str">
        <x:v>Full sun</x:v>
      </x:c>
      <x:c r="E27" s="13" t="str">
        <x:v>Medium–moist</x:v>
      </x:c>
      <x:c r="F27" s="13" t="str">
        <x:v>50–80+ ft</x:v>
      </x:c>
      <x:c r="G27" s="13" t="str">
        <x:v>35–60 ft</x:v>
      </x:c>
      <x:c r="H27" s="13" t="str">
        <x:v>Acorns Sep–Oct</x:v>
      </x:c>
      <x:c r="I27" s="13" t="str">
        <x:v>Large tree</x:v>
      </x:c>
      <x:c r="J27" s="13" t="str">
        <x:v>Easy</x:v>
      </x:c>
      <x:c r="K27" s="13" t="str">
        <x:v>Container or balled-and-burlapped; bare-root in early spring.</x:v>
      </x:c>
      <x:c r="L27" s="13" t="str">
        <x:v>Early Apr–May after soil thaws and drains; Sep–mid Oct for container/B&amp;B. Bare-root: early spring.</x:v>
      </x:c>
      <x:c r="M27" s="13" t="str"/>
      <x:c r="N27" s="13" t="str"/>
      <x:c r="O27" s="13" t="str">
        <x:v>Buttonbush, Winterberry, Red-Osier Dogwood, Tussock Sedge</x:v>
      </x:c>
      <x:c r="P27" s="13" t="str">
        <x:v>Use downslope from food beds to intercept runoff; do not crowd annual crops.</x:v>
      </x:c>
      <x:c r="Q27" s="13" t="str">
        <x:v>Confirm overhead and underground clearance before planting; keep large trees north or west of food beds to reduce shade.</x:v>
      </x:c>
    </x:row>
    <x:row r="28">
      <x:c r="A28" s="13" t="str">
        <x:v>White Oak</x:v>
      </x:c>
      <x:c r="B28" s="13" t="str">
        <x:v>Quercus alba</x:v>
      </x:c>
      <x:c r="C28" s="13" t="str">
        <x:v>Premier large canopy and wildlife tree</x:v>
      </x:c>
      <x:c r="D28" s="13" t="str">
        <x:v>Full sun</x:v>
      </x:c>
      <x:c r="E28" s="13" t="str">
        <x:v>Dry–medium</x:v>
      </x:c>
      <x:c r="F28" s="13" t="str">
        <x:v>50–80+ ft</x:v>
      </x:c>
      <x:c r="G28" s="13" t="str">
        <x:v>35–60 ft</x:v>
      </x:c>
      <x:c r="H28" s="13" t="str">
        <x:v>Acorns Sep–Oct; fall color</x:v>
      </x:c>
      <x:c r="I28" s="13" t="str">
        <x:v>Massive long-lived tree</x:v>
      </x:c>
      <x:c r="J28" s="13" t="str">
        <x:v>Moderate</x:v>
      </x:c>
      <x:c r="K28" s="13" t="str">
        <x:v>Container or balled-and-burlapped; bare-root in early spring.</x:v>
      </x:c>
      <x:c r="L28" s="13" t="str">
        <x:v>Early Apr–May after soil thaws and drains; Sep–mid Oct for container/B&amp;B. Bare-root: early spring.</x:v>
      </x:c>
      <x:c r="M28" s="13" t="str"/>
      <x:c r="N28" s="13" t="str"/>
      <x:c r="O28" s="13" t="str">
        <x:v>Downy Serviceberry, American Hazelnut, Pennsylvania Sedge, Spotted Crane's Bill</x:v>
      </x:c>
      <x:c r="P28" s="13" t="str">
        <x:v>Keep large trees north or west of food beds and outside raised-bed root zones.</x:v>
      </x:c>
      <x:c r="Q28" s="13" t="str">
        <x:v>Confirm overhead and underground clearance before planting; keep large trees north or west of food beds to reduce shade.</x:v>
      </x:c>
    </x:row>
  </x:sheetData>
  <x:mergeCells>
    <x:mergeCell ref="A1:Q2"/>
  </x:mergeCells>
  <x:pageMargins left="0.7" right="0.7" top="0.75" bottom="0.75" header="0.3" footer="0.3"/>
  <x:tableParts count="1">
    <x:tablePart xmlns:r="http://schemas.openxmlformats.org/officeDocument/2006/relationships" r:id="R97bd394f854047d9"/>
  </x:tableParts>
</x:worksheet>
</file>

<file path=xl/worksheets/sheet12.xml><?xml version="1.0" encoding="utf-8"?>
<x:worksheet xmlns:x="http://schemas.openxmlformats.org/spreadsheetml/2006/main">
  <x:sheetFormatPr defaultRowHeight="15"/>
  <x:cols>
    <x:col min="1" max="1" width="25" hidden="0" customWidth="1"/>
    <x:col min="2" max="2" width="29" hidden="0" customWidth="1"/>
    <x:col min="3" max="3" width="36" hidden="0" customWidth="1"/>
    <x:col min="4" max="4" width="19" hidden="0" customWidth="1"/>
    <x:col min="5" max="5" width="19" hidden="0" customWidth="1"/>
    <x:col min="6" max="6" width="16" hidden="0" customWidth="1"/>
    <x:col min="7" max="7" width="16" hidden="0" customWidth="1"/>
    <x:col min="8" max="8" width="27" hidden="0" customWidth="1"/>
    <x:col min="9" max="9" width="24" hidden="0" customWidth="1"/>
    <x:col min="10" max="10" width="12" hidden="0" customWidth="1"/>
    <x:col min="11" max="11" width="28" hidden="0" customWidth="1"/>
    <x:col min="12" max="12" width="38" hidden="0" customWidth="1"/>
    <x:col min="13" max="13" width="30" hidden="0" customWidth="1"/>
    <x:col min="14" max="14" width="44" hidden="0" customWidth="1"/>
    <x:col min="15" max="15" width="40" hidden="0" customWidth="1"/>
    <x:col min="16" max="16" width="48" hidden="0" customWidth="1"/>
    <x:col min="17" max="17" width="42" hidden="0" customWidth="1"/>
  </x:cols>
  <x:sheetData>
    <x:row r="1" ht="26" customHeight="1">
      <x:c r="A1" s="18" t="str">
        <x:v>Rain Garden</x:v>
      </x:c>
      <x:c r="B1" s="18"/>
      <x:c r="C1" s="18"/>
      <x:c r="D1" s="18"/>
      <x:c r="E1" s="18"/>
      <x:c r="F1" s="18"/>
      <x:c r="G1" s="18"/>
      <x:c r="H1" s="18"/>
      <x:c r="I1" s="18"/>
      <x:c r="J1" s="18"/>
      <x:c r="K1" s="18"/>
      <x:c r="L1" s="18"/>
      <x:c r="M1" s="18"/>
      <x:c r="N1" s="18"/>
      <x:c r="O1" s="18"/>
      <x:c r="P1" s="18"/>
      <x:c r="Q1" s="18"/>
    </x:row>
    <x:row r="2" ht="26" customHeight="1">
      <x:c r="A2" s="18"/>
      <x:c r="B2" s="18"/>
      <x:c r="C2" s="18"/>
      <x:c r="D2" s="18"/>
      <x:c r="E2" s="18"/>
      <x:c r="F2" s="18"/>
      <x:c r="G2" s="18"/>
      <x:c r="H2" s="18"/>
      <x:c r="I2" s="18"/>
      <x:c r="J2" s="18"/>
      <x:c r="K2" s="18"/>
      <x:c r="L2" s="18"/>
      <x:c r="M2" s="18"/>
      <x:c r="N2" s="18"/>
      <x:c r="O2" s="18"/>
      <x:c r="P2" s="18"/>
      <x:c r="Q2" s="18"/>
    </x:row>
    <x:row r="4" ht="38" customHeight="1">
      <x:c r="A4" s="6" t="str">
        <x:v>Common Name</x:v>
      </x:c>
      <x:c r="B4" s="6" t="str">
        <x:v>Scientific Name</x:v>
      </x:c>
      <x:c r="C4" s="6" t="str">
        <x:v>Garden Role</x:v>
      </x:c>
      <x:c r="D4" s="6" t="str">
        <x:v>Light</x:v>
      </x:c>
      <x:c r="E4" s="6" t="str">
        <x:v>Moisture</x:v>
      </x:c>
      <x:c r="F4" s="6" t="str">
        <x:v>Typical Size</x:v>
      </x:c>
      <x:c r="G4" s="6" t="str">
        <x:v>Spacing</x:v>
      </x:c>
      <x:c r="H4" s="6" t="str">
        <x:v>Bloom / Harvest</x:v>
      </x:c>
      <x:c r="I4" s="6" t="str">
        <x:v>Growth / Spread</x:v>
      </x:c>
      <x:c r="J4" s="6" t="str">
        <x:v>Difficulty</x:v>
      </x:c>
      <x:c r="K4" s="6" t="str">
        <x:v>Best Form</x:v>
      </x:c>
      <x:c r="L4" s="6" t="str">
        <x:v>Install / Sow Window</x:v>
      </x:c>
      <x:c r="M4" s="6" t="str">
        <x:v>Edible Use</x:v>
      </x:c>
      <x:c r="N4" s="6" t="str">
        <x:v>Safety / Preparation</x:v>
      </x:c>
      <x:c r="O4" s="6" t="str">
        <x:v>Native Companions</x:v>
      </x:c>
      <x:c r="P4" s="6" t="str">
        <x:v>Near Vegetable Beds</x:v>
      </x:c>
      <x:c r="Q4" s="6" t="str">
        <x:v>Design Notes</x:v>
      </x:c>
    </x:row>
    <x:row r="5">
      <x:c r="A5" s="13" t="str">
        <x:v>American Elderberry</x:v>
      </x:c>
      <x:c r="B5" s="13" t="str">
        <x:v>Sambucus nigra ssp. canadensis</x:v>
      </x:c>
      <x:c r="C5" s="13" t="str">
        <x:v>Fast edible shrub and pollinator plant</x:v>
      </x:c>
      <x:c r="D5" s="13" t="str">
        <x:v>Full sun–part shade</x:v>
      </x:c>
      <x:c r="E5" s="13" t="str">
        <x:v>Medium–moist</x:v>
      </x:c>
      <x:c r="F5" s="13" t="str">
        <x:v>8–15 ft</x:v>
      </x:c>
      <x:c r="G5" s="13" t="str">
        <x:v>8–12 ft</x:v>
      </x:c>
      <x:c r="H5" s="13" t="str">
        <x:v>Flowers Jun–Jul; fruit Aug–Sep</x:v>
      </x:c>
      <x:c r="I5" s="13" t="str">
        <x:v>Strong suckering</x:v>
      </x:c>
      <x:c r="J5" s="13" t="str">
        <x:v>Moderate</x:v>
      </x:c>
      <x:c r="K5" s="13" t="str">
        <x:v>Container or balled-and-burlapped; bare-root in early spring.</x:v>
      </x:c>
      <x:c r="L5" s="13" t="str">
        <x:v>Early Apr–May after soil thaws and drains; Sep–mid Oct for container/B&amp;B. Bare-root: early spring.</x:v>
      </x:c>
      <x:c r="M5" s="13" t="str">
        <x:v>Cooked ripe berries and flowers</x:v>
      </x:c>
      <x:c r="N5" s="13" t="str">
        <x:v>Raw or unripe berries, leaves, stems, and bark can cause illness; cook berries and remove stems</x:v>
      </x:c>
      <x:c r="O5" s="13" t="str">
        <x:v>Downy Serviceberry, Black Chokeberry, American Hazelnut, Wild Strawberry</x:v>
      </x:c>
      <x:c r="P5" s="13" t="str">
        <x:v>Place north or west of annual vegetable beds; add a low pollinator strip nearby.</x:v>
      </x:c>
      <x:c r="Q5" s="13" t="str">
        <x:v>Usually fruits better with two genetically different plants; give it a large edge.</x:v>
      </x:c>
    </x:row>
    <x:row r="6">
      <x:c r="A6" s="13" t="str">
        <x:v>American Highbush Cranberry</x:v>
      </x:c>
      <x:c r="B6" s="13" t="str">
        <x:v>Viburnum opulus var. americanum</x:v>
      </x:c>
      <x:c r="C6" s="13" t="str">
        <x:v>Native fruiting viburnum and hedge</x:v>
      </x:c>
      <x:c r="D6" s="13" t="str">
        <x:v>Full sun–part shade</x:v>
      </x:c>
      <x:c r="E6" s="13" t="str">
        <x:v>Medium–moist</x:v>
      </x:c>
      <x:c r="F6" s="13" t="str">
        <x:v>6–10 ft</x:v>
      </x:c>
      <x:c r="G6" s="13" t="str">
        <x:v>6–10 ft</x:v>
      </x:c>
      <x:c r="H6" s="13" t="str">
        <x:v>Flowers May–Jun; fruit Sep–winter</x:v>
      </x:c>
      <x:c r="I6" s="13" t="str">
        <x:v>Upright shrub</x:v>
      </x:c>
      <x:c r="J6" s="13" t="str">
        <x:v>Advanced</x:v>
      </x:c>
      <x:c r="K6" s="13" t="str">
        <x:v>Container or balled-and-burlapped; bare-root in early spring.</x:v>
      </x:c>
      <x:c r="L6" s="13" t="str">
        <x:v>Early Apr–May after soil thaws and drains; Sep–mid Oct for container/B&amp;B. Bare-root: early spring.</x:v>
      </x:c>
      <x:c r="M6" s="13" t="str">
        <x:v>Tart fruit cooked into sauces or preserves</x:v>
      </x:c>
      <x:c r="N6" s="13" t="str">
        <x:v>Buy the native American variety; European forms are different</x:v>
      </x:c>
      <x:c r="O6" s="13" t="str">
        <x:v>Downy Serviceberry, Black Chokeberry, American Hazelnut, Wild Strawberry</x:v>
      </x:c>
      <x:c r="P6" s="13" t="str">
        <x:v>Place north or west of annual vegetable beds; add a low pollinator strip nearby.</x:v>
      </x:c>
      <x:c r="Q6" s="13" t="str">
        <x:v>Better fruiting with another compatible viburnum nearby.</x:v>
      </x:c>
    </x:row>
    <x:row r="7">
      <x:c r="A7" s="13" t="str">
        <x:v>American Wild Mint</x:v>
      </x:c>
      <x:c r="B7" s="13" t="str">
        <x:v>Mentha arvensis</x:v>
      </x:c>
      <x:c r="C7" s="13" t="str">
        <x:v>Native mint for moist soil</x:v>
      </x:c>
      <x:c r="D7" s="13" t="str">
        <x:v>Full sun–part shade</x:v>
      </x:c>
      <x:c r="E7" s="13" t="str">
        <x:v>Moist</x:v>
      </x:c>
      <x:c r="F7" s="13" t="str">
        <x:v>1–2 ft</x:v>
      </x:c>
      <x:c r="G7" s="13" t="str">
        <x:v>12–18 in</x:v>
      </x:c>
      <x:c r="H7" s="13" t="str">
        <x:v>Flowers Jul–Sep; leaves in season</x:v>
      </x:c>
      <x:c r="I7" s="13" t="str">
        <x:v>Strong rhizomes</x:v>
      </x:c>
      <x:c r="J7" s="13" t="str">
        <x:v>Easy</x:v>
      </x:c>
      <x:c r="K7" s="13" t="str">
        <x:v>Plug or division for reliable residential establishment; seed for larger restoration areas.</x:v>
      </x:c>
      <x:c r="L7" s="13" t="str">
        <x:v>Apr–May; late Aug–Sep, finishing about six weeks before the first frost.</x:v>
      </x:c>
      <x:c r="M7" s="13" t="str">
        <x:v>Leaves for tea and seasoning</x:v>
      </x:c>
      <x:c r="N7" s="13" t="str">
        <x:v>Contain aggressively spreading roots</x:v>
      </x:c>
      <x:c r="O7" s="13" t="str">
        <x:v>Duck Potato, Blue Flag Iris, Tussock Sedge, Cardinal Flower</x:v>
      </x:c>
      <x:c r="P7" s="13" t="str">
        <x:v>Use downslope or in a controlled wet bed; keep ordinary vegetables in drained soil.</x:v>
      </x:c>
      <x:c r="Q7" s="13" t="str">
        <x:v>Use in a pot sunk into moist soil or a dedicated wet strip.</x:v>
      </x:c>
    </x:row>
    <x:row r="8">
      <x:c r="A8" s="13" t="str">
        <x:v>Black Chokeberry</x:v>
      </x:c>
      <x:c r="B8" s="13" t="str">
        <x:v>Aronia melanocarpa</x:v>
      </x:c>
      <x:c r="C8" s="13" t="str">
        <x:v>Edible hedge; flowers, fruit, fall color</x:v>
      </x:c>
      <x:c r="D8" s="13" t="str">
        <x:v>Full sun–part shade</x:v>
      </x:c>
      <x:c r="E8" s="13" t="str">
        <x:v>Medium–moist</x:v>
      </x:c>
      <x:c r="F8" s="13" t="str">
        <x:v>3–6 ft</x:v>
      </x:c>
      <x:c r="G8" s="13" t="str">
        <x:v>3–6 ft</x:v>
      </x:c>
      <x:c r="H8" s="13" t="str">
        <x:v>Flowers May; fruit Aug–Oct</x:v>
      </x:c>
      <x:c r="I8" s="13" t="str">
        <x:v>Moderate suckering</x:v>
      </x:c>
      <x:c r="J8" s="13" t="str">
        <x:v>Easy</x:v>
      </x:c>
      <x:c r="K8" s="13" t="str">
        <x:v>Container or balled-and-burlapped; bare-root in early spring.</x:v>
      </x:c>
      <x:c r="L8" s="13" t="str">
        <x:v>Early Apr–May after soil thaws and drains; Sep–mid Oct for container/B&amp;B. Bare-root: early spring.</x:v>
      </x:c>
      <x:c r="M8" s="13" t="str">
        <x:v>Astringent berries best cooked, juiced, or preserved</x:v>
      </x:c>
      <x:c r="N8" s="13" t="str">
        <x:v>Do not confuse with unrelated ornamental berries</x:v>
      </x:c>
      <x:c r="O8" s="13" t="str">
        <x:v>Downy Serviceberry, American Hazelnut, Wild Strawberry, Virginia Mountain Mint</x:v>
      </x:c>
      <x:c r="P8" s="13" t="str">
        <x:v>Place north or west of annual vegetable beds; add a low pollinator strip nearby.</x:v>
      </x:c>
      <x:c r="Q8" s="13" t="str">
        <x:v>Fruit production is best in sun.</x:v>
      </x:c>
    </x:row>
    <x:row r="9">
      <x:c r="A9" s="13" t="str">
        <x:v>Black Gum</x:v>
      </x:c>
      <x:c r="B9" s="13" t="str">
        <x:v>Nyssa sylvatica</x:v>
      </x:c>
      <x:c r="C9" s="13" t="str">
        <x:v>Strong fall color and wet-soil tolerance</x:v>
      </x:c>
      <x:c r="D9" s="13" t="str">
        <x:v>Full sun–part shade</x:v>
      </x:c>
      <x:c r="E9" s="13" t="str">
        <x:v>Medium–moist</x:v>
      </x:c>
      <x:c r="F9" s="13" t="str">
        <x:v>25–45 ft</x:v>
      </x:c>
      <x:c r="G9" s="13" t="str">
        <x:v>20–35 ft</x:v>
      </x:c>
      <x:c r="H9" s="13" t="str">
        <x:v>Flowers spring; blue fruit; fall color</x:v>
      </x:c>
      <x:c r="I9" s="13" t="str">
        <x:v>Medium tree</x:v>
      </x:c>
      <x:c r="J9" s="13" t="str">
        <x:v>Moderate</x:v>
      </x:c>
      <x:c r="K9" s="13" t="str">
        <x:v>Container or balled-and-burlapped; bare-root in early spring.</x:v>
      </x:c>
      <x:c r="L9" s="13" t="str">
        <x:v>Early Apr–May after soil thaws and drains; Sep–mid Oct for container/B&amp;B. Bare-root: early spring.</x:v>
      </x:c>
      <x:c r="M9" s="13" t="str"/>
      <x:c r="N9" s="13" t="str"/>
      <x:c r="O9" s="13" t="str">
        <x:v>Buttonbush, Winterberry, Red-Osier Dogwood, Tussock Sedge</x:v>
      </x:c>
      <x:c r="P9" s="13" t="str">
        <x:v>Use downslope from food beds to intercept runoff; do not crowd annual crops.</x:v>
      </x:c>
      <x:c r="Q9" s="13" t="str">
        <x:v>Confirm overhead and underground clearance before planting; keep large trees north or west of food beds to reduce shade.</x:v>
      </x:c>
    </x:row>
    <x:row r="10">
      <x:c r="A10" s="13" t="str">
        <x:v>Blue Flag Iris</x:v>
      </x:c>
      <x:c r="B10" s="13" t="str">
        <x:v>Iris virginica var. shrevei</x:v>
      </x:c>
      <x:c r="C10" s="13" t="str">
        <x:v>Blue flag for rain garden or pond edge</x:v>
      </x:c>
      <x:c r="D10" s="13" t="str">
        <x:v>Full sun–part shade</x:v>
      </x:c>
      <x:c r="E10" s="13" t="str">
        <x:v>Moist–wet</x:v>
      </x:c>
      <x:c r="F10" s="13" t="str">
        <x:v>2–4 ft</x:v>
      </x:c>
      <x:c r="G10" s="13" t="str">
        <x:v>18–30 in</x:v>
      </x:c>
      <x:c r="H10" s="13" t="str">
        <x:v>Flowers May–Jun</x:v>
      </x:c>
      <x:c r="I10" s="13" t="str">
        <x:v>Moderate rhizomes</x:v>
      </x:c>
      <x:c r="J10" s="13" t="str">
        <x:v>Easy</x:v>
      </x:c>
      <x:c r="K10" s="13" t="str">
        <x:v>Plug or division for reliable residential establishment; seed for larger restoration areas.</x:v>
      </x:c>
      <x:c r="L10" s="13" t="str">
        <x:v>Apr–May; late Aug–Sep, finishing about six weeks before the first frost.</x:v>
      </x:c>
      <x:c r="M10" s="13" t="str"/>
      <x:c r="N10" s="13" t="str"/>
      <x:c r="O10" s="13" t="str">
        <x:v>Swamp Milkweed, Great Blue Lobelia, Fox Sedge, New England Aster</x:v>
      </x:c>
      <x:c r="P10" s="13" t="str">
        <x:v>Use in a rain garden or low strip, not in a standard food bed.</x:v>
      </x:c>
      <x:c r="Q10" s="13" t="str">
        <x:v>Leave some stems and seedheads through winter; divide or thin only when needed.</x:v>
      </x:c>
    </x:row>
    <x:row r="11">
      <x:c r="A11" s="13" t="str">
        <x:v>Bottle Gentian</x:v>
      </x:c>
      <x:c r="B11" s="13" t="str">
        <x:v>Gentiana andrewsii</x:v>
      </x:c>
      <x:c r="C11" s="13" t="str">
        <x:v>Late blue flower for moist beds</x:v>
      </x:c>
      <x:c r="D11" s="13" t="str">
        <x:v>Full sun–part shade</x:v>
      </x:c>
      <x:c r="E11" s="13" t="str">
        <x:v>Medium–moist</x:v>
      </x:c>
      <x:c r="F11" s="13" t="str">
        <x:v>2–4 ft</x:v>
      </x:c>
      <x:c r="G11" s="13" t="str">
        <x:v>18–30 in</x:v>
      </x:c>
      <x:c r="H11" s="13" t="str">
        <x:v>Flowers Aug–Oct</x:v>
      </x:c>
      <x:c r="I11" s="13" t="str">
        <x:v>Clumping</x:v>
      </x:c>
      <x:c r="J11" s="13" t="str">
        <x:v>Moderate</x:v>
      </x:c>
      <x:c r="K11" s="13" t="str">
        <x:v>Plug or division for reliable residential establishment; seed for larger restoration areas.</x:v>
      </x:c>
      <x:c r="L11" s="13" t="str">
        <x:v>Apr–May; late Aug–Sep, finishing about six weeks before the first frost.</x:v>
      </x:c>
      <x:c r="M11" s="13" t="str"/>
      <x:c r="N11" s="13" t="str"/>
      <x:c r="O11" s="13" t="str">
        <x:v>Swamp Milkweed, Blue Flag Iris, Great Blue Lobelia, Fox Sedge</x:v>
      </x:c>
      <x:c r="P11" s="13" t="str">
        <x:v>Use in a rain garden or low strip, not in a standard food bed.</x:v>
      </x:c>
      <x:c r="Q11" s="13" t="str">
        <x:v>Leave some stems and seedheads through winter; divide or thin only when needed.</x:v>
      </x:c>
    </x:row>
    <x:row r="12">
      <x:c r="A12" s="13" t="str">
        <x:v>Buttonbush</x:v>
      </x:c>
      <x:c r="B12" s="13" t="str">
        <x:v>Cephalanthus occidentalis</x:v>
      </x:c>
      <x:c r="C12" s="13" t="str">
        <x:v>Button flowers for wet ground</x:v>
      </x:c>
      <x:c r="D12" s="13" t="str">
        <x:v>Full sun–part shade</x:v>
      </x:c>
      <x:c r="E12" s="13" t="str">
        <x:v>Moist–wet</x:v>
      </x:c>
      <x:c r="F12" s="13" t="str">
        <x:v>6–10 ft</x:v>
      </x:c>
      <x:c r="G12" s="13" t="str">
        <x:v>6–10 ft</x:v>
      </x:c>
      <x:c r="H12" s="13" t="str">
        <x:v>Flowers Jun–Aug</x:v>
      </x:c>
      <x:c r="I12" s="13" t="str">
        <x:v>Rounded shrub</x:v>
      </x:c>
      <x:c r="J12" s="13" t="str">
        <x:v>Easy</x:v>
      </x:c>
      <x:c r="K12" s="13" t="str">
        <x:v>Container or balled-and-burlapped; bare-root in early spring.</x:v>
      </x:c>
      <x:c r="L12" s="13" t="str">
        <x:v>Early Apr–May after soil thaws and drains; Sep–mid Oct for container/B&amp;B. Bare-root: early spring.</x:v>
      </x:c>
      <x:c r="M12" s="13" t="str"/>
      <x:c r="N12" s="13" t="str"/>
      <x:c r="O12" s="13" t="str">
        <x:v>Winterberry, Red-Osier Dogwood, Tussock Sedge, Swamp White Oak</x:v>
      </x:c>
      <x:c r="P12" s="13" t="str">
        <x:v>Use downslope from food beds to intercept runoff; do not crowd annual crops.</x:v>
      </x:c>
      <x:c r="Q12" s="13" t="str">
        <x:v>Provide mature width; prune for access and renewal rather than forcing it into a small space.</x:v>
      </x:c>
    </x:row>
    <x:row r="13">
      <x:c r="A13" s="13" t="str">
        <x:v>Cardinal Flower</x:v>
      </x:c>
      <x:c r="B13" s="13" t="str">
        <x:v>Lobelia cardinalis</x:v>
      </x:c>
      <x:c r="C13" s="13" t="str">
        <x:v>Red hummingbird flower</x:v>
      </x:c>
      <x:c r="D13" s="13" t="str">
        <x:v>Part shade–sun</x:v>
      </x:c>
      <x:c r="E13" s="13" t="str">
        <x:v>Moist–wet</x:v>
      </x:c>
      <x:c r="F13" s="13" t="str">
        <x:v>2–4 ft</x:v>
      </x:c>
      <x:c r="G13" s="13" t="str">
        <x:v>18–30 in</x:v>
      </x:c>
      <x:c r="H13" s="13" t="str">
        <x:v>Flowers Jul–Sep</x:v>
      </x:c>
      <x:c r="I13" s="13" t="str">
        <x:v>Short-lived clump / seedlings</x:v>
      </x:c>
      <x:c r="J13" s="13" t="str">
        <x:v>Moderate</x:v>
      </x:c>
      <x:c r="K13" s="13" t="str">
        <x:v>Plug or division for reliable residential establishment; seed for larger restoration areas.</x:v>
      </x:c>
      <x:c r="L13" s="13" t="str">
        <x:v>Apr–May; late Aug–Sep, finishing about six weeks before the first frost.</x:v>
      </x:c>
      <x:c r="M13" s="13" t="str"/>
      <x:c r="N13" s="13" t="str"/>
      <x:c r="O13" s="13" t="str">
        <x:v>Swamp Milkweed, Blue Flag Iris, Great Blue Lobelia, Fox Sedge</x:v>
      </x:c>
      <x:c r="P13" s="13" t="str">
        <x:v>Use in a rain garden or low strip, not in a standard food bed.</x:v>
      </x:c>
      <x:c r="Q13" s="13" t="str">
        <x:v>Leave some stems and seedheads through winter; divide or thin only when needed.</x:v>
      </x:c>
    </x:row>
    <x:row r="14">
      <x:c r="A14" s="13" t="str">
        <x:v>Cinnamon Fern</x:v>
      </x:c>
      <x:c r="B14" s="13" t="str">
        <x:v>Osmunda cinnamomeum</x:v>
      </x:c>
      <x:c r="C14" s="13" t="str">
        <x:v>Large fern for moist shade</x:v>
      </x:c>
      <x:c r="D14" s="13" t="str">
        <x:v>Part shade–shade</x:v>
      </x:c>
      <x:c r="E14" s="13" t="str">
        <x:v>Moist</x:v>
      </x:c>
      <x:c r="F14" s="13" t="str">
        <x:v>2–4 ft</x:v>
      </x:c>
      <x:c r="G14" s="13" t="str">
        <x:v>2–3 ft</x:v>
      </x:c>
      <x:c r="H14" s="13" t="str">
        <x:v>Fertile fronds spring</x:v>
      </x:c>
      <x:c r="I14" s="13" t="str">
        <x:v>Large clump</x:v>
      </x:c>
      <x:c r="J14" s="13" t="str">
        <x:v>Moderate</x:v>
      </x:c>
      <x:c r="K14" s="13" t="str">
        <x:v>Nursery-propagated plug, container plant, or division; spores are a specialist propagation method.</x:v>
      </x:c>
      <x:c r="L14" s="13" t="str">
        <x:v>Apr–May or Sep, with reliable moisture and protection from drying winds.</x:v>
      </x:c>
      <x:c r="M14" s="13" t="str"/>
      <x:c r="N14" s="13" t="str"/>
      <x:c r="O14" s="13" t="str">
        <x:v>False Solomon's Seal, Solomon's Seal, Spicebush, Witch Hazel</x:v>
      </x:c>
      <x:c r="P14" s="13" t="str">
        <x:v>Use behind woodland groundcovers and away from shallow-rooted annual crops.</x:v>
      </x:c>
      <x:c r="Q14" s="13" t="str">
        <x:v>Retain leaf litter; avoid deep mulch over crowns.</x:v>
      </x:c>
    </x:row>
    <x:row r="15">
      <x:c r="A15" s="13" t="str">
        <x:v>Common Boneset</x:v>
      </x:c>
      <x:c r="B15" s="13" t="str">
        <x:v>Eupatorium perfoliatum</x:v>
      </x:c>
      <x:c r="C15" s="13" t="str">
        <x:v>White late-summer rain-garden flower</x:v>
      </x:c>
      <x:c r="D15" s="13" t="str">
        <x:v>Full sun–part shade</x:v>
      </x:c>
      <x:c r="E15" s="13" t="str">
        <x:v>Moist–wet</x:v>
      </x:c>
      <x:c r="F15" s="13" t="str">
        <x:v>4–7 ft</x:v>
      </x:c>
      <x:c r="G15" s="13" t="str">
        <x:v>2–4 ft</x:v>
      </x:c>
      <x:c r="H15" s="13" t="str">
        <x:v>Flowers Jul–Sep</x:v>
      </x:c>
      <x:c r="I15" s="13" t="str">
        <x:v>Moderate rhizomes</x:v>
      </x:c>
      <x:c r="J15" s="13" t="str">
        <x:v>Easy</x:v>
      </x:c>
      <x:c r="K15" s="13" t="str">
        <x:v>Plug or division for reliable residential establishment; seed for larger restoration areas.</x:v>
      </x:c>
      <x:c r="L15" s="13" t="str">
        <x:v>Apr–May; late Aug–Sep, finishing about six weeks before the first frost.</x:v>
      </x:c>
      <x:c r="M15" s="13" t="str"/>
      <x:c r="N15" s="13" t="str"/>
      <x:c r="O15" s="13" t="str">
        <x:v>Swamp Milkweed, Blue Flag Iris, Great Blue Lobelia, Fox Sedge</x:v>
      </x:c>
      <x:c r="P15" s="13" t="str">
        <x:v>Use in a rain garden or low strip, not in a standard food bed.</x:v>
      </x:c>
      <x:c r="Q15" s="13" t="str">
        <x:v>Leave some stems and seedheads through winter; divide or thin only when needed.</x:v>
      </x:c>
    </x:row>
    <x:row r="16">
      <x:c r="A16" s="13" t="str">
        <x:v>Culver's Root</x:v>
      </x:c>
      <x:c r="B16" s="13" t="str">
        <x:v>Veronicastrum virginicum</x:v>
      </x:c>
      <x:c r="C16" s="13" t="str">
        <x:v>Tall vertical summer accent</x:v>
      </x:c>
      <x:c r="D16" s="13" t="str">
        <x:v>Full sun–part shade</x:v>
      </x:c>
      <x:c r="E16" s="13" t="str">
        <x:v>Medium–moist</x:v>
      </x:c>
      <x:c r="F16" s="13" t="str">
        <x:v>4–7 ft</x:v>
      </x:c>
      <x:c r="G16" s="13" t="str">
        <x:v>2–4 ft</x:v>
      </x:c>
      <x:c r="H16" s="13" t="str">
        <x:v>Flowers Jul–Aug</x:v>
      </x:c>
      <x:c r="I16" s="13" t="str">
        <x:v>Clumping</x:v>
      </x:c>
      <x:c r="J16" s="13" t="str">
        <x:v>Easy</x:v>
      </x:c>
      <x:c r="K16" s="13" t="str">
        <x:v>Plug or division for reliable residential establishment; seed for larger restoration areas.</x:v>
      </x:c>
      <x:c r="L16" s="13" t="str">
        <x:v>Apr–May; late Aug–Sep, finishing about six weeks before the first frost.</x:v>
      </x:c>
      <x:c r="M16" s="13" t="str"/>
      <x:c r="N16" s="13" t="str"/>
      <x:c r="O16" s="13" t="str">
        <x:v>Sweet Black-Eyed Susan, Switchgrass, Stiff Goldenrod, Prairie Ironweed</x:v>
      </x:c>
      <x:c r="P16" s="13" t="str">
        <x:v>Keep north or west of crops; tall growth will shade vegetables.</x:v>
      </x:c>
      <x:c r="Q16" s="13" t="str">
        <x:v>Leave some stems and seedheads through winter; divide or thin only when needed.</x:v>
      </x:c>
    </x:row>
    <x:row r="17">
      <x:c r="A17" s="13" t="str">
        <x:v>Dense Blazing Star</x:v>
      </x:c>
      <x:c r="B17" s="13" t="str">
        <x:v>Liatris spicata</x:v>
      </x:c>
      <x:c r="C17" s="13" t="str">
        <x:v>Moist-soil blazing star</x:v>
      </x:c>
      <x:c r="D17" s="13" t="str">
        <x:v>Full sun</x:v>
      </x:c>
      <x:c r="E17" s="13" t="str">
        <x:v>Medium–moist</x:v>
      </x:c>
      <x:c r="F17" s="13" t="str">
        <x:v>2–4 ft</x:v>
      </x:c>
      <x:c r="G17" s="13" t="str">
        <x:v>18–30 in</x:v>
      </x:c>
      <x:c r="H17" s="13" t="str">
        <x:v>Flowers Jul–Aug</x:v>
      </x:c>
      <x:c r="I17" s="13" t="str">
        <x:v>Clumping corm</x:v>
      </x:c>
      <x:c r="J17" s="13" t="str">
        <x:v>Easy</x:v>
      </x:c>
      <x:c r="K17" s="13" t="str">
        <x:v>Plug or division for reliable residential establishment; seed for larger restoration areas.</x:v>
      </x:c>
      <x:c r="L17" s="13" t="str">
        <x:v>Apr–May; late Aug–Sep, finishing about six weeks before the first frost.</x:v>
      </x:c>
      <x:c r="M17" s="13" t="str"/>
      <x:c r="N17" s="13" t="str"/>
      <x:c r="O17" s="13" t="str">
        <x:v>Swamp Milkweed, Blue Flag Iris, Great Blue Lobelia, Fox Sedge</x:v>
      </x:c>
      <x:c r="P17" s="13" t="str">
        <x:v>Use in a rain garden or low strip, not in a standard food bed.</x:v>
      </x:c>
      <x:c r="Q17" s="13" t="str">
        <x:v>Leave some stems and seedheads through winter; divide or thin only when needed.</x:v>
      </x:c>
    </x:row>
    <x:row r="18">
      <x:c r="A18" s="13" t="str">
        <x:v>Duck Potato</x:v>
      </x:c>
      <x:c r="B18" s="13" t="str">
        <x:v>Sagittaria latifolia</x:v>
      </x:c>
      <x:c r="C18" s="13" t="str">
        <x:v>Edible aquatic tuber for pond edge</x:v>
      </x:c>
      <x:c r="D18" s="13" t="str">
        <x:v>Full sun</x:v>
      </x:c>
      <x:c r="E18" s="13" t="str">
        <x:v>Wet / shallow water</x:v>
      </x:c>
      <x:c r="F18" s="13" t="str">
        <x:v>2–4 ft</x:v>
      </x:c>
      <x:c r="G18" s="13" t="str">
        <x:v>18–30 in</x:v>
      </x:c>
      <x:c r="H18" s="13" t="str">
        <x:v>Flowers Jul–Sep; tubers fall</x:v>
      </x:c>
      <x:c r="I18" s="13" t="str">
        <x:v>Strong aquatic colony</x:v>
      </x:c>
      <x:c r="J18" s="13" t="str">
        <x:v>Advanced</x:v>
      </x:c>
      <x:c r="K18" s="13" t="str">
        <x:v>Tubers or aquatic nursery pots</x:v>
      </x:c>
      <x:c r="L18" s="13" t="str">
        <x:v>May–Jun after water warms</x:v>
      </x:c>
      <x:c r="M18" s="13" t="str">
        <x:v>Cooked tubers</x:v>
      </x:c>
      <x:c r="N18" s="13" t="str">
        <x:v>Use only in a lined or controlled water garden; positively identify</x:v>
      </x:c>
      <x:c r="O18" s="13" t="str">
        <x:v>American Wild Mint, Blue Flag Iris, Tussock Sedge, Cardinal Flower</x:v>
      </x:c>
      <x:c r="P18" s="13" t="str">
        <x:v>Use downslope or in a controlled wet bed; keep ordinary vegetables in drained soil.</x:v>
      </x:c>
      <x:c r="Q18" s="13" t="str">
        <x:v>Not for ordinary beds; can spread strongly in natural water.</x:v>
      </x:c>
    </x:row>
    <x:row r="19">
      <x:c r="A19" s="13" t="str">
        <x:v>Eastern Arborvitae</x:v>
      </x:c>
      <x:c r="B19" s="13" t="str">
        <x:v>Thuja occidentalis</x:v>
      </x:c>
      <x:c r="C19" s="13" t="str">
        <x:v>Native evergreen screen for moist soil</x:v>
      </x:c>
      <x:c r="D19" s="13" t="str">
        <x:v>Full sun–part shade</x:v>
      </x:c>
      <x:c r="E19" s="13" t="str">
        <x:v>Medium–moist</x:v>
      </x:c>
      <x:c r="F19" s="13" t="str">
        <x:v>25–45 ft</x:v>
      </x:c>
      <x:c r="G19" s="13" t="str">
        <x:v>20–35 ft</x:v>
      </x:c>
      <x:c r="H19" s="13" t="str">
        <x:v>Evergreen</x:v>
      </x:c>
      <x:c r="I19" s="13" t="str">
        <x:v>Dense evergreen</x:v>
      </x:c>
      <x:c r="J19" s="13" t="str">
        <x:v>Moderate</x:v>
      </x:c>
      <x:c r="K19" s="13" t="str">
        <x:v>Container or balled-and-burlapped; bare-root in early spring.</x:v>
      </x:c>
      <x:c r="L19" s="13" t="str">
        <x:v>Early Apr–May after soil thaws and drains; Sep–mid Oct for container/B&amp;B. Bare-root: early spring.</x:v>
      </x:c>
      <x:c r="M19" s="13" t="str"/>
      <x:c r="N19" s="13" t="str"/>
      <x:c r="O19" s="13" t="str">
        <x:v>Eastern Red Cedar, Eastern White Pine, Pennsylvania Sedge, Fragrant Sumac</x:v>
      </x:c>
      <x:c r="P19" s="13" t="str">
        <x:v>Use as wind protection north or west of a garden; preserve winter sun to crop beds.</x:v>
      </x:c>
      <x:c r="Q19" s="13" t="str">
        <x:v>Confirm overhead and underground clearance before planting; keep large trees north or west of food beds to reduce shade.</x:v>
      </x:c>
    </x:row>
    <x:row r="20">
      <x:c r="A20" s="13" t="str">
        <x:v>Fall Sneezeweed</x:v>
      </x:c>
      <x:c r="B20" s="13" t="str">
        <x:v>Helenium autumnale</x:v>
      </x:c>
      <x:c r="C20" s="13" t="str">
        <x:v>Late yellow flower for moist soil</x:v>
      </x:c>
      <x:c r="D20" s="13" t="str">
        <x:v>Full sun</x:v>
      </x:c>
      <x:c r="E20" s="13" t="str">
        <x:v>Medium–moist</x:v>
      </x:c>
      <x:c r="F20" s="13" t="str">
        <x:v>4–7 ft</x:v>
      </x:c>
      <x:c r="G20" s="13" t="str">
        <x:v>2–4 ft</x:v>
      </x:c>
      <x:c r="H20" s="13" t="str">
        <x:v>Flowers Aug–Oct</x:v>
      </x:c>
      <x:c r="I20" s="13" t="str">
        <x:v>Clumping</x:v>
      </x:c>
      <x:c r="J20" s="13" t="str">
        <x:v>Easy</x:v>
      </x:c>
      <x:c r="K20" s="13" t="str">
        <x:v>Plug or division for reliable residential establishment; seed for larger restoration areas.</x:v>
      </x:c>
      <x:c r="L20" s="13" t="str">
        <x:v>Apr–May; late Aug–Sep, finishing about six weeks before the first frost.</x:v>
      </x:c>
      <x:c r="M20" s="13" t="str"/>
      <x:c r="N20" s="13" t="str"/>
      <x:c r="O20" s="13" t="str">
        <x:v>Swamp Milkweed, Blue Flag Iris, Great Blue Lobelia, Fox Sedge</x:v>
      </x:c>
      <x:c r="P20" s="13" t="str">
        <x:v>Use in a rain garden or low strip, not in a standard food bed.</x:v>
      </x:c>
      <x:c r="Q20" s="13" t="str">
        <x:v>Leave some stems and seedheads through winter; divide or thin only when needed.</x:v>
      </x:c>
    </x:row>
    <x:row r="21">
      <x:c r="A21" s="13" t="str">
        <x:v>Fox Sedge</x:v>
      </x:c>
      <x:c r="B21" s="13" t="str">
        <x:v>Carex vulpinoidea</x:v>
      </x:c>
      <x:c r="C21" s="13" t="str">
        <x:v>Fast rain-garden filler sedge</x:v>
      </x:c>
      <x:c r="D21" s="13" t="str">
        <x:v>Full sun–part shade</x:v>
      </x:c>
      <x:c r="E21" s="13" t="str">
        <x:v>Moist–wet</x:v>
      </x:c>
      <x:c r="F21" s="13" t="str">
        <x:v>2–4 ft</x:v>
      </x:c>
      <x:c r="G21" s="13" t="str">
        <x:v>18–30 in</x:v>
      </x:c>
      <x:c r="H21" s="13" t="str">
        <x:v>Seedheads Jun–Aug</x:v>
      </x:c>
      <x:c r="I21" s="13" t="str">
        <x:v>Strong clump / self-seeding</x:v>
      </x:c>
      <x:c r="J21" s="13" t="str">
        <x:v>Easy</x:v>
      </x:c>
      <x:c r="K21" s="13" t="str">
        <x:v>Plug or division; seed for restoration-scale work.</x:v>
      </x:c>
      <x:c r="L21" s="13" t="str">
        <x:v>Apr–May or late Aug–Sep; wet-site plugs should be installed only when site hydrology is stable.</x:v>
      </x:c>
      <x:c r="M21" s="13" t="str"/>
      <x:c r="N21" s="13" t="str"/>
      <x:c r="O21" s="13" t="str">
        <x:v>Swamp Milkweed, Blue Flag Iris, Great Blue Lobelia, New England Aster</x:v>
      </x:c>
      <x:c r="P21" s="13" t="str">
        <x:v>Use in a rain garden or low strip, not in a standard food bed.</x:v>
      </x:c>
      <x:c r="Q21" s="13" t="str">
        <x:v>Leave standing through winter; cut back in early spring.</x:v>
      </x:c>
    </x:row>
    <x:row r="22">
      <x:c r="A22" s="13" t="str">
        <x:v>Golden Ragwort</x:v>
      </x:c>
      <x:c r="B22" s="13" t="str">
        <x:v>Packera aurea</x:v>
      </x:c>
      <x:c r="C22" s="13" t="str">
        <x:v>Fast evergreen-ish groundcover for moist shade</x:v>
      </x:c>
      <x:c r="D22" s="13" t="str">
        <x:v>Part shade–sun</x:v>
      </x:c>
      <x:c r="E22" s="13" t="str">
        <x:v>Medium–moist</x:v>
      </x:c>
      <x:c r="F22" s="13" t="str">
        <x:v>1–2 ft</x:v>
      </x:c>
      <x:c r="G22" s="13" t="str">
        <x:v>12–18 in</x:v>
      </x:c>
      <x:c r="H22" s="13" t="str">
        <x:v>Flowers Apr–Jun</x:v>
      </x:c>
      <x:c r="I22" s="13" t="str">
        <x:v>Strong rhizomes / seedlings</x:v>
      </x:c>
      <x:c r="J22" s="13" t="str">
        <x:v>Easy</x:v>
      </x:c>
      <x:c r="K22" s="13" t="str">
        <x:v>Plug or division for reliable residential establishment; seed for larger restoration areas.</x:v>
      </x:c>
      <x:c r="L22" s="13" t="str">
        <x:v>Apr–May; late Aug–Sep, finishing about six weeks before the first frost.</x:v>
      </x:c>
      <x:c r="M22" s="13" t="str"/>
      <x:c r="N22" s="13" t="str"/>
      <x:c r="O22" s="13" t="str">
        <x:v>Wild Ginger, Pennsylvania Sedge, Woodland Phlox, Prairie Alumroot</x:v>
      </x:c>
      <x:c r="P22" s="13" t="str">
        <x:v>Use as living mulch beneath shrubs and trees; keep out of cultivated annual rows.</x:v>
      </x:c>
      <x:c r="Q22" s="13" t="str">
        <x:v>Retain leaf litter; avoid deep mulch over crowns.</x:v>
      </x:c>
    </x:row>
    <x:row r="23">
      <x:c r="A23" s="13" t="str">
        <x:v>Gray's Sedge</x:v>
      </x:c>
      <x:c r="B23" s="13" t="str">
        <x:v>Carex grayi</x:v>
      </x:c>
      <x:c r="C23" s="13" t="str">
        <x:v>Ornamental mace-like sedge</x:v>
      </x:c>
      <x:c r="D23" s="13" t="str">
        <x:v>Part shade–sun</x:v>
      </x:c>
      <x:c r="E23" s="13" t="str">
        <x:v>Moist</x:v>
      </x:c>
      <x:c r="F23" s="13" t="str">
        <x:v>2–4 ft</x:v>
      </x:c>
      <x:c r="G23" s="13" t="str">
        <x:v>18–30 in</x:v>
      </x:c>
      <x:c r="H23" s="13" t="str">
        <x:v>Seedheads Jun–Aug</x:v>
      </x:c>
      <x:c r="I23" s="13" t="str">
        <x:v>Clumping</x:v>
      </x:c>
      <x:c r="J23" s="13" t="str">
        <x:v>Easy</x:v>
      </x:c>
      <x:c r="K23" s="13" t="str">
        <x:v>Plug or division; seed for restoration-scale work.</x:v>
      </x:c>
      <x:c r="L23" s="13" t="str">
        <x:v>Apr–May or late Aug–Sep; wet-site plugs should be installed only when site hydrology is stable.</x:v>
      </x:c>
      <x:c r="M23" s="13" t="str"/>
      <x:c r="N23" s="13" t="str"/>
      <x:c r="O23" s="13" t="str">
        <x:v>Swamp Milkweed, Blue Flag Iris, Great Blue Lobelia, Fox Sedge</x:v>
      </x:c>
      <x:c r="P23" s="13" t="str">
        <x:v>Use in a rain garden or low strip, not in a standard food bed.</x:v>
      </x:c>
      <x:c r="Q23" s="13" t="str">
        <x:v>Leave standing through winter; cut back in early spring.</x:v>
      </x:c>
    </x:row>
    <x:row r="24">
      <x:c r="A24" s="13" t="str">
        <x:v>Great Blue Lobelia</x:v>
      </x:c>
      <x:c r="B24" s="13" t="str">
        <x:v>Lobelia siphilitica</x:v>
      </x:c>
      <x:c r="C24" s="13" t="str">
        <x:v>Blue late-summer moist-soil flower</x:v>
      </x:c>
      <x:c r="D24" s="13" t="str">
        <x:v>Full sun–part shade</x:v>
      </x:c>
      <x:c r="E24" s="13" t="str">
        <x:v>Moist</x:v>
      </x:c>
      <x:c r="F24" s="13" t="str">
        <x:v>2–4 ft</x:v>
      </x:c>
      <x:c r="G24" s="13" t="str">
        <x:v>18–30 in</x:v>
      </x:c>
      <x:c r="H24" s="13" t="str">
        <x:v>Flowers Jul–Sep</x:v>
      </x:c>
      <x:c r="I24" s="13" t="str">
        <x:v>Clumping / self-seeding</x:v>
      </x:c>
      <x:c r="J24" s="13" t="str">
        <x:v>Easy</x:v>
      </x:c>
      <x:c r="K24" s="13" t="str">
        <x:v>Plug or division for reliable residential establishment; seed for larger restoration areas.</x:v>
      </x:c>
      <x:c r="L24" s="13" t="str">
        <x:v>Apr–May; late Aug–Sep, finishing about six weeks before the first frost.</x:v>
      </x:c>
      <x:c r="M24" s="13" t="str"/>
      <x:c r="N24" s="13" t="str"/>
      <x:c r="O24" s="13" t="str">
        <x:v>Swamp Milkweed, Blue Flag Iris, Fox Sedge, New England Aster</x:v>
      </x:c>
      <x:c r="P24" s="13" t="str">
        <x:v>Use in a rain garden or low strip, not in a standard food bed.</x:v>
      </x:c>
      <x:c r="Q24" s="13" t="str">
        <x:v>Leave some stems and seedheads through winter; divide or thin only when needed.</x:v>
      </x:c>
    </x:row>
    <x:row r="25">
      <x:c r="A25" s="13" t="str">
        <x:v>Groundnut</x:v>
      </x:c>
      <x:c r="B25" s="13" t="str">
        <x:v>Apios americana</x:v>
      </x:c>
      <x:c r="C25" s="13" t="str">
        <x:v>Edible tuber vine and nitrogen-fixing legume</x:v>
      </x:c>
      <x:c r="D25" s="13" t="str">
        <x:v>Full sun–part shade</x:v>
      </x:c>
      <x:c r="E25" s="13" t="str">
        <x:v>Medium–moist</x:v>
      </x:c>
      <x:c r="F25" s="13" t="str">
        <x:v>10–30 ft vine</x:v>
      </x:c>
      <x:c r="G25" s="13" t="str">
        <x:v>Dedicated trellis</x:v>
      </x:c>
      <x:c r="H25" s="13" t="str">
        <x:v>Flowers Jul–Aug; tubers fall after 2+ years</x:v>
      </x:c>
      <x:c r="I25" s="13" t="str">
        <x:v>Vigorous twining vine</x:v>
      </x:c>
      <x:c r="J25" s="13" t="str">
        <x:v>Moderate</x:v>
      </x:c>
      <x:c r="K25" s="13" t="str">
        <x:v>Tubers or nursery plants</x:v>
      </x:c>
      <x:c r="L25" s="13" t="str">
        <x:v>Apr–May</x:v>
      </x:c>
      <x:c r="M25" s="13" t="str">
        <x:v>Cooked tubers; beans are sometimes used only with expert preparation</x:v>
      </x:c>
      <x:c r="N25" s="13" t="str">
        <x:v>Eat only positively identified, thoroughly cooked tubers</x:v>
      </x:c>
      <x:c r="O25" s="13" t="str">
        <x:v>Riverbank Grape, Limber Honeysuckle, Wild Bergamot, Nodding Onion</x:v>
      </x:c>
      <x:c r="P25" s="13" t="str">
        <x:v>Use a dedicated trellis away from tomato cages, berry canes, and young trees.</x:v>
      </x:c>
      <x:c r="Q25" s="13" t="str">
        <x:v>Give it a dedicated trellis and permanent root zone.</x:v>
      </x:c>
    </x:row>
    <x:row r="26">
      <x:c r="A26" s="13" t="str">
        <x:v>Highbush Blueberry</x:v>
      </x:c>
      <x:c r="B26" s="13" t="str">
        <x:v>Vaccinium corymbosum</x:v>
      </x:c>
      <x:c r="C26" s="13" t="str">
        <x:v>Edible fruiting shrub for acidic soil</x:v>
      </x:c>
      <x:c r="D26" s="13" t="str">
        <x:v>Full sun–part shade</x:v>
      </x:c>
      <x:c r="E26" s="13" t="str">
        <x:v>Acidic, moist–well-drained</x:v>
      </x:c>
      <x:c r="F26" s="13" t="str">
        <x:v>6–10 ft</x:v>
      </x:c>
      <x:c r="G26" s="13" t="str">
        <x:v>6–10 ft</x:v>
      </x:c>
      <x:c r="H26" s="13" t="str">
        <x:v>Flowers May; fruit Jul–Aug</x:v>
      </x:c>
      <x:c r="I26" s="13" t="str">
        <x:v>Upright shrub</x:v>
      </x:c>
      <x:c r="J26" s="13" t="str">
        <x:v>Advanced</x:v>
      </x:c>
      <x:c r="K26" s="13" t="str">
        <x:v>Container or balled-and-burlapped; bare-root in early spring.</x:v>
      </x:c>
      <x:c r="L26" s="13" t="str">
        <x:v>Early Apr–May after soil thaws and drains; Sep–mid Oct for container/B&amp;B. Bare-root: early spring.</x:v>
      </x:c>
      <x:c r="M26" s="13" t="str">
        <x:v>Ripe blueberries</x:v>
      </x:c>
      <x:c r="N26" s="13" t="str">
        <x:v>Only grow in reliably acidic soil</x:v>
      </x:c>
      <x:c r="O26" s="13" t="str">
        <x:v>Lowbush Blueberry, Pennsylvania Sedge, Cinnamon Fern</x:v>
      </x:c>
      <x:c r="P26" s="13" t="str">
        <x:v>Keep in a separate acidic bed; do not lime or mix with ordinary vegetable soil.</x:v>
      </x:c>
      <x:c r="Q26" s="13" t="str">
        <x:v>Use two compatible plants for better yield; dedicate an acidic bed.</x:v>
      </x:c>
    </x:row>
    <x:row r="27">
      <x:c r="A27" s="13" t="str">
        <x:v>New England Aster</x:v>
      </x:c>
      <x:c r="B27" s="13" t="str">
        <x:v>Symphyotrichum novae-angliae</x:v>
      </x:c>
      <x:c r="C27" s="13" t="str">
        <x:v>High-value fall pollinator flower</x:v>
      </x:c>
      <x:c r="D27" s="13" t="str">
        <x:v>Full sun</x:v>
      </x:c>
      <x:c r="E27" s="13" t="str">
        <x:v>Medium–moist</x:v>
      </x:c>
      <x:c r="F27" s="13" t="str">
        <x:v>4–7 ft</x:v>
      </x:c>
      <x:c r="G27" s="13" t="str">
        <x:v>2–4 ft</x:v>
      </x:c>
      <x:c r="H27" s="13" t="str">
        <x:v>Flowers Aug–Oct</x:v>
      </x:c>
      <x:c r="I27" s="13" t="str">
        <x:v>Moderate clump / seedlings</x:v>
      </x:c>
      <x:c r="J27" s="13" t="str">
        <x:v>Easy</x:v>
      </x:c>
      <x:c r="K27" s="13" t="str">
        <x:v>Plug or division for reliable residential establishment; seed for larger restoration areas.</x:v>
      </x:c>
      <x:c r="L27" s="13" t="str">
        <x:v>Apr–May; late Aug–Sep, finishing about six weeks before the first frost.</x:v>
      </x:c>
      <x:c r="M27" s="13" t="str"/>
      <x:c r="N27" s="13" t="str"/>
      <x:c r="O27" s="13" t="str">
        <x:v>Swamp Milkweed, Blue Flag Iris, Great Blue Lobelia, Fox Sedge</x:v>
      </x:c>
      <x:c r="P27" s="13" t="str">
        <x:v>Use in a rain garden or low strip, not in a standard food bed.</x:v>
      </x:c>
      <x:c r="Q27" s="13" t="str">
        <x:v>Leave some stems and seedheads through winter; divide or thin only when needed.</x:v>
      </x:c>
    </x:row>
    <x:row r="28">
      <x:c r="A28" s="13" t="str">
        <x:v>Ostrich Fern</x:v>
      </x:c>
      <x:c r="B28" s="13" t="str">
        <x:v>Matteuccia struthiopteris</x:v>
      </x:c>
      <x:c r="C28" s="13" t="str">
        <x:v>Edible spring fiddleheads and tall fern</x:v>
      </x:c>
      <x:c r="D28" s="13" t="str">
        <x:v>Part shade–shade</x:v>
      </x:c>
      <x:c r="E28" s="13" t="str">
        <x:v>Moist</x:v>
      </x:c>
      <x:c r="F28" s="13" t="str">
        <x:v>2–4 ft</x:v>
      </x:c>
      <x:c r="G28" s="13" t="str">
        <x:v>2–3 ft</x:v>
      </x:c>
      <x:c r="H28" s="13" t="str">
        <x:v>Fiddleheads Apr–May</x:v>
      </x:c>
      <x:c r="I28" s="13" t="str">
        <x:v>Strong rhizomes</x:v>
      </x:c>
      <x:c r="J28" s="13" t="str">
        <x:v>Moderate</x:v>
      </x:c>
      <x:c r="K28" s="13" t="str">
        <x:v>Nursery-grown crowns or divisions</x:v>
      </x:c>
      <x:c r="L28" s="13" t="str">
        <x:v>Apr–May or Sep</x:v>
      </x:c>
      <x:c r="M28" s="13" t="str">
        <x:v>Only tightly coiled ostrich-fern fiddleheads</x:v>
      </x:c>
      <x:c r="N28" s="13" t="str">
        <x:v>Correct identification is essential; boil 15 minutes or steam 10–12 minutes before eating</x:v>
      </x:c>
      <x:c r="O28" s="13" t="str">
        <x:v>Common Pawpaw, Spicebush, Ramps, Wild Ginger</x:v>
      </x:c>
      <x:c r="P28" s="13" t="str">
        <x:v>Use beneath deciduous canopy, not inside a full-sun vegetable bed.</x:v>
      </x:c>
      <x:c r="Q28" s="13" t="str">
        <x:v>Harvest only a small portion from established crowns.</x:v>
      </x:c>
    </x:row>
    <x:row r="29">
      <x:c r="A29" s="13" t="str">
        <x:v>Palm Sedge</x:v>
      </x:c>
      <x:c r="B29" s="13" t="str">
        <x:v>Carex muskingumensis</x:v>
      </x:c>
      <x:c r="C29" s="13" t="str">
        <x:v>Palm-like sedge for moist shade</x:v>
      </x:c>
      <x:c r="D29" s="13" t="str">
        <x:v>Part shade–sun</x:v>
      </x:c>
      <x:c r="E29" s="13" t="str">
        <x:v>Moist</x:v>
      </x:c>
      <x:c r="F29" s="13" t="str">
        <x:v>2–4 ft</x:v>
      </x:c>
      <x:c r="G29" s="13" t="str">
        <x:v>18–30 in</x:v>
      </x:c>
      <x:c r="H29" s="13" t="str">
        <x:v>Seedheads Jun–Aug</x:v>
      </x:c>
      <x:c r="I29" s="13" t="str">
        <x:v>Clumping / short rhizomes</x:v>
      </x:c>
      <x:c r="J29" s="13" t="str">
        <x:v>Easy</x:v>
      </x:c>
      <x:c r="K29" s="13" t="str">
        <x:v>Plug or division; seed for restoration-scale work.</x:v>
      </x:c>
      <x:c r="L29" s="13" t="str">
        <x:v>Apr–May or late Aug–Sep; wet-site plugs should be installed only when site hydrology is stable.</x:v>
      </x:c>
      <x:c r="M29" s="13" t="str"/>
      <x:c r="N29" s="13" t="str"/>
      <x:c r="O29" s="13" t="str">
        <x:v>Swamp Milkweed, Blue Flag Iris, Great Blue Lobelia, Fox Sedge</x:v>
      </x:c>
      <x:c r="P29" s="13" t="str">
        <x:v>Use in a rain garden or low strip, not in a standard food bed.</x:v>
      </x:c>
      <x:c r="Q29" s="13" t="str">
        <x:v>Leave standing through winter; cut back in early spring.</x:v>
      </x:c>
    </x:row>
    <x:row r="30">
      <x:c r="A30" s="13" t="str">
        <x:v>Prairie Ironweed</x:v>
      </x:c>
      <x:c r="B30" s="13" t="str">
        <x:v>Vernonia fasciculata</x:v>
      </x:c>
      <x:c r="C30" s="13" t="str">
        <x:v>Purple late-summer vertical accent</x:v>
      </x:c>
      <x:c r="D30" s="13" t="str">
        <x:v>Full sun</x:v>
      </x:c>
      <x:c r="E30" s="13" t="str">
        <x:v>Medium–moist</x:v>
      </x:c>
      <x:c r="F30" s="13" t="str">
        <x:v>4–7 ft</x:v>
      </x:c>
      <x:c r="G30" s="13" t="str">
        <x:v>2–4 ft</x:v>
      </x:c>
      <x:c r="H30" s="13" t="str">
        <x:v>Flowers Jul–Sep</x:v>
      </x:c>
      <x:c r="I30" s="13" t="str">
        <x:v>Clumping</x:v>
      </x:c>
      <x:c r="J30" s="13" t="str">
        <x:v>Easy</x:v>
      </x:c>
      <x:c r="K30" s="13" t="str">
        <x:v>Plug or division for reliable residential establishment; seed for larger restoration areas.</x:v>
      </x:c>
      <x:c r="L30" s="13" t="str">
        <x:v>Apr–May; late Aug–Sep, finishing about six weeks before the first frost.</x:v>
      </x:c>
      <x:c r="M30" s="13" t="str"/>
      <x:c r="N30" s="13" t="str"/>
      <x:c r="O30" s="13" t="str">
        <x:v>Culver's Root, Sweet Black-Eyed Susan, Switchgrass, Stiff Goldenrod</x:v>
      </x:c>
      <x:c r="P30" s="13" t="str">
        <x:v>Keep north or west of crops; tall growth will shade vegetables.</x:v>
      </x:c>
      <x:c r="Q30" s="13" t="str">
        <x:v>Leave some stems and seedheads through winter; divide or thin only when needed.</x:v>
      </x:c>
    </x:row>
    <x:row r="31">
      <x:c r="A31" s="13" t="str">
        <x:v>Red-Osier Dogwood</x:v>
      </x:c>
      <x:c r="B31" s="13" t="str">
        <x:v>Cornus alba</x:v>
      </x:c>
      <x:c r="C31" s="13" t="str">
        <x:v>Red-stemmed wet-soil shrub</x:v>
      </x:c>
      <x:c r="D31" s="13" t="str">
        <x:v>Full sun–part shade</x:v>
      </x:c>
      <x:c r="E31" s="13" t="str">
        <x:v>Moist–wet</x:v>
      </x:c>
      <x:c r="F31" s="13" t="str">
        <x:v>6–10 ft</x:v>
      </x:c>
      <x:c r="G31" s="13" t="str">
        <x:v>6–10 ft</x:v>
      </x:c>
      <x:c r="H31" s="13" t="str">
        <x:v>Flowers May–Jun; white fruit late summer</x:v>
      </x:c>
      <x:c r="I31" s="13" t="str">
        <x:v>Strong suckering</x:v>
      </x:c>
      <x:c r="J31" s="13" t="str">
        <x:v>Easy</x:v>
      </x:c>
      <x:c r="K31" s="13" t="str">
        <x:v>Container or balled-and-burlapped; bare-root in early spring.</x:v>
      </x:c>
      <x:c r="L31" s="13" t="str">
        <x:v>Early Apr–May after soil thaws and drains; Sep–mid Oct for container/B&amp;B. Bare-root: early spring.</x:v>
      </x:c>
      <x:c r="M31" s="13" t="str"/>
      <x:c r="N31" s="13" t="str"/>
      <x:c r="O31" s="13" t="str">
        <x:v>Buttonbush, Winterberry, Tussock Sedge, Swamp White Oak</x:v>
      </x:c>
      <x:c r="P31" s="13" t="str">
        <x:v>Use downslope from food beds to intercept runoff; do not crowd annual crops.</x:v>
      </x:c>
      <x:c r="Q31" s="13" t="str">
        <x:v>Provide mature width; prune for access and renewal rather than forcing it into a small space.</x:v>
      </x:c>
    </x:row>
    <x:row r="32">
      <x:c r="A32" s="13" t="str">
        <x:v>River Birch</x:v>
      </x:c>
      <x:c r="B32" s="13" t="str">
        <x:v>Betula nigra</x:v>
      </x:c>
      <x:c r="C32" s="13" t="str">
        <x:v>Multi-season bark tree for moist soil</x:v>
      </x:c>
      <x:c r="D32" s="13" t="str">
        <x:v>Full sun–part shade</x:v>
      </x:c>
      <x:c r="E32" s="13" t="str">
        <x:v>Medium–moist</x:v>
      </x:c>
      <x:c r="F32" s="13" t="str">
        <x:v>25–45 ft</x:v>
      </x:c>
      <x:c r="G32" s="13" t="str">
        <x:v>20–35 ft</x:v>
      </x:c>
      <x:c r="H32" s="13" t="str">
        <x:v>Catkins spring; exfoliating bark</x:v>
      </x:c>
      <x:c r="I32" s="13" t="str">
        <x:v>Medium-large tree</x:v>
      </x:c>
      <x:c r="J32" s="13" t="str">
        <x:v>Easy</x:v>
      </x:c>
      <x:c r="K32" s="13" t="str">
        <x:v>Container or balled-and-burlapped; bare-root in early spring.</x:v>
      </x:c>
      <x:c r="L32" s="13" t="str">
        <x:v>Early Apr–May after soil thaws and drains; Sep–mid Oct for container/B&amp;B. Bare-root: early spring.</x:v>
      </x:c>
      <x:c r="M32" s="13" t="str"/>
      <x:c r="N32" s="13" t="str"/>
      <x:c r="O32" s="13" t="str">
        <x:v>Buttonbush, Winterberry, Red-Osier Dogwood, Tussock Sedge</x:v>
      </x:c>
      <x:c r="P32" s="13" t="str">
        <x:v>Use downslope from food beds to intercept runoff; do not crowd annual crops.</x:v>
      </x:c>
      <x:c r="Q32" s="13" t="str">
        <x:v>Confirm overhead and underground clearance before planting; keep large trees north or west of food beds to reduce shade.</x:v>
      </x:c>
    </x:row>
    <x:row r="33">
      <x:c r="A33" s="13" t="str">
        <x:v>Shellbark Hickory</x:v>
      </x:c>
      <x:c r="B33" s="13" t="str">
        <x:v>Carya laciniosa</x:v>
      </x:c>
      <x:c r="C33" s="13" t="str">
        <x:v>Large edible-nut tree for moist ground</x:v>
      </x:c>
      <x:c r="D33" s="13" t="str">
        <x:v>Full sun</x:v>
      </x:c>
      <x:c r="E33" s="13" t="str">
        <x:v>Medium–moist</x:v>
      </x:c>
      <x:c r="F33" s="13" t="str">
        <x:v>50–80+ ft</x:v>
      </x:c>
      <x:c r="G33" s="13" t="str">
        <x:v>35–60 ft</x:v>
      </x:c>
      <x:c r="H33" s="13" t="str">
        <x:v>Nuts Sep–Oct</x:v>
      </x:c>
      <x:c r="I33" s="13" t="str">
        <x:v>Large tree</x:v>
      </x:c>
      <x:c r="J33" s="13" t="str">
        <x:v>Advanced</x:v>
      </x:c>
      <x:c r="K33" s="13" t="str">
        <x:v>Container or balled-and-burlapped; bare-root in early spring.</x:v>
      </x:c>
      <x:c r="L33" s="13" t="str">
        <x:v>Early Apr–May after soil thaws and drains; Sep–mid Oct for container/B&amp;B. Bare-root: early spring.</x:v>
      </x:c>
      <x:c r="M33" s="13" t="str">
        <x:v>Shellbark hickory nuts</x:v>
      </x:c>
      <x:c r="N33" s="13" t="str">
        <x:v>Large-space tree</x:v>
      </x:c>
      <x:c r="O33" s="13" t="str">
        <x:v>American Hazelnut, Shagbark Hickory, Bur Oak, Pennsylvania Sedge</x:v>
      </x:c>
      <x:c r="P33" s="13" t="str">
        <x:v>Large-space planting only; place away from annual beds and structures.</x:v>
      </x:c>
      <x:c r="Q33" s="13" t="str">
        <x:v>Needs deep soil and considerable room.</x:v>
      </x:c>
    </x:row>
    <x:row r="34">
      <x:c r="A34" s="13" t="str">
        <x:v>Spotted Joe-Pye Weed</x:v>
      </x:c>
      <x:c r="B34" s="13" t="str">
        <x:v>Eutrochium maculatum</x:v>
      </x:c>
      <x:c r="C34" s="13" t="str">
        <x:v>Large late-summer pollinator plant</x:v>
      </x:c>
      <x:c r="D34" s="13" t="str">
        <x:v>Full sun–part shade</x:v>
      </x:c>
      <x:c r="E34" s="13" t="str">
        <x:v>Moist</x:v>
      </x:c>
      <x:c r="F34" s="13" t="str">
        <x:v>6–10 ft</x:v>
      </x:c>
      <x:c r="G34" s="13" t="str">
        <x:v>3–5 ft</x:v>
      </x:c>
      <x:c r="H34" s="13" t="str">
        <x:v>Flowers Jul–Sep</x:v>
      </x:c>
      <x:c r="I34" s="13" t="str">
        <x:v>Large clump</x:v>
      </x:c>
      <x:c r="J34" s="13" t="str">
        <x:v>Easy</x:v>
      </x:c>
      <x:c r="K34" s="13" t="str">
        <x:v>Plug or division for reliable residential establishment; seed for larger restoration areas.</x:v>
      </x:c>
      <x:c r="L34" s="13" t="str">
        <x:v>Apr–May; late Aug–Sep, finishing about six weeks before the first frost.</x:v>
      </x:c>
      <x:c r="M34" s="13" t="str"/>
      <x:c r="N34" s="13" t="str"/>
      <x:c r="O34" s="13" t="str">
        <x:v>Swamp Milkweed, Blue Flag Iris, Great Blue Lobelia, Fox Sedge</x:v>
      </x:c>
      <x:c r="P34" s="13" t="str">
        <x:v>Use in a rain garden or low strip, not in a standard food bed.</x:v>
      </x:c>
      <x:c r="Q34" s="13" t="str">
        <x:v>Leave some stems and seedheads through winter; divide or thin only when needed.</x:v>
      </x:c>
    </x:row>
    <x:row r="35">
      <x:c r="A35" s="13" t="str">
        <x:v>Swamp Milkweed</x:v>
      </x:c>
      <x:c r="B35" s="13" t="str">
        <x:v>Asclepias incarnata</x:v>
      </x:c>
      <x:c r="C35" s="13" t="str">
        <x:v>Monarch host for moist beds</x:v>
      </x:c>
      <x:c r="D35" s="13" t="str">
        <x:v>Full sun</x:v>
      </x:c>
      <x:c r="E35" s="13" t="str">
        <x:v>Moist</x:v>
      </x:c>
      <x:c r="F35" s="13" t="str">
        <x:v>4–7 ft</x:v>
      </x:c>
      <x:c r="G35" s="13" t="str">
        <x:v>2–4 ft</x:v>
      </x:c>
      <x:c r="H35" s="13" t="str">
        <x:v>Flowers Jul–Aug</x:v>
      </x:c>
      <x:c r="I35" s="13" t="str">
        <x:v>Clumping</x:v>
      </x:c>
      <x:c r="J35" s="13" t="str">
        <x:v>Easy</x:v>
      </x:c>
      <x:c r="K35" s="13" t="str">
        <x:v>Plug or division for reliable residential establishment; seed for larger restoration areas.</x:v>
      </x:c>
      <x:c r="L35" s="13" t="str">
        <x:v>Apr–May; late Aug–Sep, finishing about six weeks before the first frost.</x:v>
      </x:c>
      <x:c r="M35" s="13" t="str"/>
      <x:c r="N35" s="13" t="str"/>
      <x:c r="O35" s="13" t="str">
        <x:v>Blue Flag Iris, Great Blue Lobelia, Fox Sedge, New England Aster</x:v>
      </x:c>
      <x:c r="P35" s="13" t="str">
        <x:v>Use in a rain garden or low strip, not in a standard food bed.</x:v>
      </x:c>
      <x:c r="Q35" s="13" t="str">
        <x:v>Leave some stems and seedheads through winter; divide or thin only when needed.</x:v>
      </x:c>
    </x:row>
    <x:row r="36">
      <x:c r="A36" s="13" t="str">
        <x:v>Swamp White Oak</x:v>
      </x:c>
      <x:c r="B36" s="13" t="str">
        <x:v>Quercus bicolor</x:v>
      </x:c>
      <x:c r="C36" s="13" t="str">
        <x:v>Adaptable canopy oak for periodic wetness</x:v>
      </x:c>
      <x:c r="D36" s="13" t="str">
        <x:v>Full sun</x:v>
      </x:c>
      <x:c r="E36" s="13" t="str">
        <x:v>Medium–moist</x:v>
      </x:c>
      <x:c r="F36" s="13" t="str">
        <x:v>50–80+ ft</x:v>
      </x:c>
      <x:c r="G36" s="13" t="str">
        <x:v>35–60 ft</x:v>
      </x:c>
      <x:c r="H36" s="13" t="str">
        <x:v>Acorns Sep–Oct</x:v>
      </x:c>
      <x:c r="I36" s="13" t="str">
        <x:v>Large tree</x:v>
      </x:c>
      <x:c r="J36" s="13" t="str">
        <x:v>Easy</x:v>
      </x:c>
      <x:c r="K36" s="13" t="str">
        <x:v>Container or balled-and-burlapped; bare-root in early spring.</x:v>
      </x:c>
      <x:c r="L36" s="13" t="str">
        <x:v>Early Apr–May after soil thaws and drains; Sep–mid Oct for container/B&amp;B. Bare-root: early spring.</x:v>
      </x:c>
      <x:c r="M36" s="13" t="str"/>
      <x:c r="N36" s="13" t="str"/>
      <x:c r="O36" s="13" t="str">
        <x:v>Buttonbush, Winterberry, Red-Osier Dogwood, Tussock Sedge</x:v>
      </x:c>
      <x:c r="P36" s="13" t="str">
        <x:v>Use downslope from food beds to intercept runoff; do not crowd annual crops.</x:v>
      </x:c>
      <x:c r="Q36" s="13" t="str">
        <x:v>Confirm overhead and underground clearance before planting; keep large trees north or west of food beds to reduce shade.</x:v>
      </x:c>
    </x:row>
    <x:row r="37">
      <x:c r="A37" s="13" t="str">
        <x:v>Switchgrass</x:v>
      </x:c>
      <x:c r="B37" s="13" t="str">
        <x:v>Panicum virgatum</x:v>
      </x:c>
      <x:c r="C37" s="13" t="str">
        <x:v>Tall adaptable grass and screen</x:v>
      </x:c>
      <x:c r="D37" s="13" t="str">
        <x:v>Full sun</x:v>
      </x:c>
      <x:c r="E37" s="13" t="str">
        <x:v>Medium–moist</x:v>
      </x:c>
      <x:c r="F37" s="13" t="str">
        <x:v>5–8 ft</x:v>
      </x:c>
      <x:c r="G37" s="13" t="str">
        <x:v>3–5 ft</x:v>
      </x:c>
      <x:c r="H37" s="13" t="str">
        <x:v>Seedheads Aug–winter</x:v>
      </x:c>
      <x:c r="I37" s="13" t="str">
        <x:v>Large clump / rhizomes</x:v>
      </x:c>
      <x:c r="J37" s="13" t="str">
        <x:v>Easy</x:v>
      </x:c>
      <x:c r="K37" s="13" t="str">
        <x:v>Plug for small gardens; seed for larger matrices and restorations.</x:v>
      </x:c>
      <x:c r="L37" s="13" t="str">
        <x:v>Plugs: Apr–May or late Aug–Sep. Seed: dormant sow after the first hard frost or use the species-specific protocol.</x:v>
      </x:c>
      <x:c r="M37" s="13" t="str"/>
      <x:c r="N37" s="13" t="str"/>
      <x:c r="O37" s="13" t="str">
        <x:v>Culver's Root, Sweet Black-Eyed Susan, Stiff Goldenrod, Prairie Ironweed</x:v>
      </x:c>
      <x:c r="P37" s="13" t="str">
        <x:v>Keep north or west of crops; tall growth will shade vegetables.</x:v>
      </x:c>
      <x:c r="Q37" s="13" t="str">
        <x:v>Leave standing through winter; cut back in early spring.</x:v>
      </x:c>
    </x:row>
    <x:row r="38">
      <x:c r="A38" s="13" t="str">
        <x:v>Tussock Sedge</x:v>
      </x:c>
      <x:c r="B38" s="13" t="str">
        <x:v>Carex stricta</x:v>
      </x:c>
      <x:c r="C38" s="13" t="str">
        <x:v>Tussock-forming wetland sedge</x:v>
      </x:c>
      <x:c r="D38" s="13" t="str">
        <x:v>Full sun–part shade</x:v>
      </x:c>
      <x:c r="E38" s="13" t="str">
        <x:v>Wet</x:v>
      </x:c>
      <x:c r="F38" s="13" t="str">
        <x:v>2–4 ft</x:v>
      </x:c>
      <x:c r="G38" s="13" t="str">
        <x:v>18–30 in</x:v>
      </x:c>
      <x:c r="H38" s="13" t="str">
        <x:v>Seedheads May–Jul</x:v>
      </x:c>
      <x:c r="I38" s="13" t="str">
        <x:v>Tussock / colony</x:v>
      </x:c>
      <x:c r="J38" s="13" t="str">
        <x:v>Moderate</x:v>
      </x:c>
      <x:c r="K38" s="13" t="str">
        <x:v>Plug or division; seed for restoration-scale work.</x:v>
      </x:c>
      <x:c r="L38" s="13" t="str">
        <x:v>Apr–May or late Aug–Sep; wet-site plugs should be installed only when site hydrology is stable.</x:v>
      </x:c>
      <x:c r="M38" s="13" t="str"/>
      <x:c r="N38" s="13" t="str"/>
      <x:c r="O38" s="13" t="str">
        <x:v>Swamp Milkweed, Blue Flag Iris, Great Blue Lobelia, Fox Sedge</x:v>
      </x:c>
      <x:c r="P38" s="13" t="str">
        <x:v>Use in a rain garden or low strip, not in a standard food bed.</x:v>
      </x:c>
      <x:c r="Q38" s="13" t="str">
        <x:v>Leave standing through winter; cut back in early spring.</x:v>
      </x:c>
    </x:row>
    <x:row r="39">
      <x:c r="A39" s="13" t="str">
        <x:v>Virginia Mountain Mint</x:v>
      </x:c>
      <x:c r="B39" s="13" t="str">
        <x:v>Pycnanthemum virginianum</x:v>
      </x:c>
      <x:c r="C39" s="13" t="str">
        <x:v>Tea herb; exceptional beneficial-insect plant</x:v>
      </x:c>
      <x:c r="D39" s="13" t="str">
        <x:v>Full sun–part shade</x:v>
      </x:c>
      <x:c r="E39" s="13" t="str">
        <x:v>Medium–moist</x:v>
      </x:c>
      <x:c r="F39" s="13" t="str">
        <x:v>2–4 ft</x:v>
      </x:c>
      <x:c r="G39" s="13" t="str">
        <x:v>18–30 in</x:v>
      </x:c>
      <x:c r="H39" s="13" t="str">
        <x:v>Flowers Jul–Sep; leaves in season</x:v>
      </x:c>
      <x:c r="I39" s="13" t="str">
        <x:v>Strong rhizomes</x:v>
      </x:c>
      <x:c r="J39" s="13" t="str">
        <x:v>Easy</x:v>
      </x:c>
      <x:c r="K39" s="13" t="str">
        <x:v>Plug or division for reliable residential establishment; seed for larger restoration areas.</x:v>
      </x:c>
      <x:c r="L39" s="13" t="str">
        <x:v>Apr–May; late Aug–Sep, finishing about six weeks before the first frost.</x:v>
      </x:c>
      <x:c r="M39" s="13" t="str">
        <x:v>Minty leaves for tea or seasoning</x:v>
      </x:c>
      <x:c r="N39" s="13" t="str">
        <x:v>Contain spread; positively identify</x:v>
      </x:c>
      <x:c r="O39" s="13" t="str">
        <x:v>Wild Bergamot, Nodding Onion, Golden Alexanders, Foxglove Beardtongue</x:v>
      </x:c>
      <x:c r="P39" s="13" t="str">
        <x:v>Good border near tomatoes, peppers, squash, cucumbers, beans, and herbs; attracts pollinators and beneficial insects.</x:v>
      </x:c>
      <x:c r="Q39" s="13" t="str">
        <x:v>Use as a managed strip, not in a small mixed clump.</x:v>
      </x:c>
    </x:row>
    <x:row r="40">
      <x:c r="A40" s="13" t="str">
        <x:v>White Turtlehead</x:v>
      </x:c>
      <x:c r="B40" s="13" t="str">
        <x:v>Chelone glabra</x:v>
      </x:c>
      <x:c r="C40" s="13" t="str">
        <x:v>Late white turtlehead and butterfly host</x:v>
      </x:c>
      <x:c r="D40" s="13" t="str">
        <x:v>Part shade–sun</x:v>
      </x:c>
      <x:c r="E40" s="13" t="str">
        <x:v>Moist</x:v>
      </x:c>
      <x:c r="F40" s="13" t="str">
        <x:v>2–4 ft</x:v>
      </x:c>
      <x:c r="G40" s="13" t="str">
        <x:v>18–30 in</x:v>
      </x:c>
      <x:c r="H40" s="13" t="str">
        <x:v>Flowers Aug–Sep</x:v>
      </x:c>
      <x:c r="I40" s="13" t="str">
        <x:v>Moderate clump</x:v>
      </x:c>
      <x:c r="J40" s="13" t="str">
        <x:v>Easy</x:v>
      </x:c>
      <x:c r="K40" s="13" t="str">
        <x:v>Plug or division for reliable residential establishment; seed for larger restoration areas.</x:v>
      </x:c>
      <x:c r="L40" s="13" t="str">
        <x:v>Apr–May; late Aug–Sep, finishing about six weeks before the first frost.</x:v>
      </x:c>
      <x:c r="M40" s="13" t="str"/>
      <x:c r="N40" s="13" t="str"/>
      <x:c r="O40" s="13" t="str">
        <x:v>Swamp Milkweed, Blue Flag Iris, Great Blue Lobelia, Fox Sedge</x:v>
      </x:c>
      <x:c r="P40" s="13" t="str">
        <x:v>Use in a rain garden or low strip, not in a standard food bed.</x:v>
      </x:c>
      <x:c r="Q40" s="13" t="str">
        <x:v>Leave some stems and seedheads through winter; divide or thin only when needed.</x:v>
      </x:c>
    </x:row>
    <x:row r="41">
      <x:c r="A41" s="13" t="str">
        <x:v>Winterberry</x:v>
      </x:c>
      <x:c r="B41" s="13" t="str">
        <x:v>Ilex verticillata</x:v>
      </x:c>
      <x:c r="C41" s="13" t="str">
        <x:v>Winter berry display for moist soil</x:v>
      </x:c>
      <x:c r="D41" s="13" t="str">
        <x:v>Full sun–part shade</x:v>
      </x:c>
      <x:c r="E41" s="13" t="str">
        <x:v>Medium–moist</x:v>
      </x:c>
      <x:c r="F41" s="13" t="str">
        <x:v>6–10 ft</x:v>
      </x:c>
      <x:c r="G41" s="13" t="str">
        <x:v>6–10 ft</x:v>
      </x:c>
      <x:c r="H41" s="13" t="str">
        <x:v>Flowers Jun; fruit fall–winter</x:v>
      </x:c>
      <x:c r="I41" s="13" t="str">
        <x:v>Upright shrub</x:v>
      </x:c>
      <x:c r="J41" s="13" t="str">
        <x:v>Moderate</x:v>
      </x:c>
      <x:c r="K41" s="13" t="str">
        <x:v>Container or balled-and-burlapped; bare-root in early spring.</x:v>
      </x:c>
      <x:c r="L41" s="13" t="str">
        <x:v>Early Apr–May after soil thaws and drains; Sep–mid Oct for container/B&amp;B. Bare-root: early spring.</x:v>
      </x:c>
      <x:c r="M41" s="13" t="str"/>
      <x:c r="N41" s="13" t="str"/>
      <x:c r="O41" s="13" t="str">
        <x:v>Buttonbush, Red-Osier Dogwood, Tussock Sedge, Swamp White Oak</x:v>
      </x:c>
      <x:c r="P41" s="13" t="str">
        <x:v>Use downslope from food beds to intercept runoff; do not crowd annual crops.</x:v>
      </x:c>
      <x:c r="Q41" s="13" t="str">
        <x:v>Provide mature width; prune for access and renewal rather than forcing it into a small space.</x:v>
      </x:c>
    </x:row>
  </x:sheetData>
  <x:mergeCells>
    <x:mergeCell ref="A1:Q2"/>
  </x:mergeCells>
  <x:pageMargins left="0.7" right="0.7" top="0.75" bottom="0.75" header="0.3" footer="0.3"/>
  <x:tableParts count="1">
    <x:tablePart xmlns:r="http://schemas.openxmlformats.org/officeDocument/2006/relationships" r:id="R1a67c16fff2440d3"/>
  </x:tableParts>
</x:worksheet>
</file>

<file path=xl/worksheets/sheet13.xml><?xml version="1.0" encoding="utf-8"?>
<x:worksheet xmlns:x="http://schemas.openxmlformats.org/spreadsheetml/2006/main">
  <x:sheetFormatPr defaultRowHeight="15"/>
  <x:cols>
    <x:col min="1" max="1" width="25" hidden="0" customWidth="1"/>
    <x:col min="2" max="2" width="25" hidden="0" customWidth="1"/>
    <x:col min="3" max="3" width="42" hidden="0" customWidth="1"/>
    <x:col min="4" max="4" width="45" hidden="0" customWidth="1"/>
    <x:col min="5" max="5" width="32" hidden="0" customWidth="1"/>
    <x:col min="6" max="6" width="42" hidden="0" customWidth="1"/>
    <x:col min="7" max="7" width="38" hidden="0" customWidth="1"/>
    <x:col min="8" max="8" width="38" hidden="0" customWidth="1"/>
    <x:col min="9" max="9" width="32" hidden="0" customWidth="1"/>
    <x:col min="10" max="10" width="38" hidden="0" customWidth="1"/>
  </x:cols>
  <x:sheetData>
    <x:row r="1">
      <x:c r="A1" s="18" t="str">
        <x:v>Ready-Made Companion Planting Guilds</x:v>
      </x:c>
      <x:c r="B1" s="18"/>
      <x:c r="C1" s="18"/>
      <x:c r="D1" s="18"/>
      <x:c r="E1" s="18"/>
      <x:c r="F1" s="18"/>
      <x:c r="G1" s="18"/>
      <x:c r="H1" s="18"/>
      <x:c r="I1" s="18"/>
      <x:c r="J1" s="18"/>
    </x:row>
    <x:row r="2">
      <x:c r="A2" s="18"/>
      <x:c r="B2" s="18"/>
      <x:c r="C2" s="18"/>
      <x:c r="D2" s="18"/>
      <x:c r="E2" s="18"/>
      <x:c r="F2" s="18"/>
      <x:c r="G2" s="18"/>
      <x:c r="H2" s="18"/>
      <x:c r="I2" s="18"/>
      <x:c r="J2" s="18"/>
    </x:row>
    <x:row r="4">
      <x:c r="A4" s="6" t="str">
        <x:v>Guild</x:v>
      </x:c>
      <x:c r="B4" s="6" t="str">
        <x:v>Conditions</x:v>
      </x:c>
      <x:c r="C4" s="6" t="str">
        <x:v>Plants</x:v>
      </x:c>
      <x:c r="D4" s="6" t="str">
        <x:v>Why It Works</x:v>
      </x:c>
      <x:c r="E4" s="6" t="str">
        <x:v>Placement</x:v>
      </x:c>
      <x:c r="F4" s="6" t="str">
        <x:v>Vegetable-Garden Use</x:v>
      </x:c>
      <x:c r="G4" s="6" t="str">
        <x:v>Maintenance</x:v>
      </x:c>
      <x:c r="H4" s="6" t="str">
        <x:v>Do Not Do</x:v>
      </x:c>
      <x:c r="I4" s="6" t="str">
        <x:v>Evidence Basis</x:v>
      </x:c>
      <x:c r="J4" s="6" t="str">
        <x:v>Source</x:v>
      </x:c>
    </x:row>
    <x:row r="5">
      <x:c r="A5" s="13" t="str">
        <x:v>Sunny pollinator border</x:v>
      </x:c>
      <x:c r="B5" s="13" t="str">
        <x:v>Full sun; dry–medium soil</x:v>
      </x:c>
      <x:c r="C5" s="13" t="str">
        <x:v>Butterfly Weed; Purple Prairie Clover; Prairie Dropseed; Little Bluestem; Aromatic Aster</x:v>
      </x:c>
      <x:c r="D5" s="13" t="str">
        <x:v>Low grass matrix, summer nectar, monarch host, and fall bloom</x:v>
      </x:c>
      <x:c r="E5" s="13" t="str">
        <x:v>2–4 ft strip beside a sunny bed</x:v>
      </x:c>
      <x:c r="F5" s="13" t="str">
        <x:v>Good beside tomatoes, peppers, beans, squash, cucumbers, and herbs</x:v>
      </x:c>
      <x:c r="G5" s="13" t="str">
        <x:v>Cut back in early spring; thin asters if needed</x:v>
      </x:c>
      <x:c r="H5" s="13" t="str">
        <x:v>Do not place tall species on the south side of crops</x:v>
      </x:c>
      <x:c r="I5" s="13" t="str">
        <x:v>Matched conditions, layers, and bloom sequence</x:v>
      </x:c>
      <x:c r="J5" s="13" t="str">
        <x:v>https://extension.umn.edu/gardening-minnesota/companion-planting-home-gardens</x:v>
      </x:c>
    </x:row>
    <x:row r="6">
      <x:c r="A6" s="13" t="str">
        <x:v>Mesic vegetable-bed border</x:v>
      </x:c>
      <x:c r="B6" s="13" t="str">
        <x:v>Full sun; ordinary garden soil</x:v>
      </x:c>
      <x:c r="C6" s="13" t="str">
        <x:v>Wild Bergamot; Foxglove Beardtongue; Golden Alexanders; Purple Coneflower; Smooth Blue Aster</x:v>
      </x:c>
      <x:c r="D6" s="13" t="str">
        <x:v>Flowers from spring through fall and supports diverse beneficial insects</x:v>
      </x:c>
      <x:c r="E6" s="13" t="str">
        <x:v>North, west, or perimeter edge</x:v>
      </x:c>
      <x:c r="F6" s="13" t="str">
        <x:v>Directly useful as a pollinator strip</x:v>
      </x:c>
      <x:c r="G6" s="13" t="str">
        <x:v>Divide bergamot; leave some stems through winter</x:v>
      </x:c>
      <x:c r="H6" s="13" t="str">
        <x:v>Do not crowd crop rows or block airflow</x:v>
      </x:c>
      <x:c r="I6" s="13" t="str">
        <x:v>Spatial efficiency and floral diversity</x:v>
      </x:c>
      <x:c r="J6" s="13" t="str">
        <x:v>https://extension.umn.edu/gardening-minnesota/companion-planting-home-gardens</x:v>
      </x:c>
    </x:row>
    <x:row r="7">
      <x:c r="A7" s="13" t="str">
        <x:v>Moist rain-garden mix</x:v>
      </x:c>
      <x:c r="B7" s="13" t="str">
        <x:v>Sun–part shade; periodically wet</x:v>
      </x:c>
      <x:c r="C7" s="13" t="str">
        <x:v>Swamp Milkweed; Blue Flag Iris; Great Blue Lobelia; Fox Sedge; New England Aster</x:v>
      </x:c>
      <x:c r="D7" s="13" t="str">
        <x:v>Roots occupy different depths and bloom from late spring through fall</x:v>
      </x:c>
      <x:c r="E7" s="13" t="str">
        <x:v>Lowest part of a rain garden</x:v>
      </x:c>
      <x:c r="F7" s="13" t="str">
        <x:v>Place downslope from food beds to manage runoff</x:v>
      </x:c>
      <x:c r="G7" s="13" t="str">
        <x:v>Remove woody seedlings; maintain inlet/outlet</x:v>
      </x:c>
      <x:c r="H7" s="13" t="str">
        <x:v>Do not put in permanently stagnant water unless species requires it</x:v>
      </x:c>
      <x:c r="I7" s="13" t="str">
        <x:v>Hydrology and structural diversity</x:v>
      </x:c>
      <x:c r="J7" s="13" t="str">
        <x:v>https://www.chicagobotanic.org/plant-information/smart-gardener/perennials-and-shrubs-tough-spots</x:v>
      </x:c>
    </x:row>
    <x:row r="8">
      <x:c r="A8" s="13" t="str">
        <x:v>Woodland spring layer</x:v>
      </x:c>
      <x:c r="B8" s="13" t="str">
        <x:v>Part shade–shade; medium soil</x:v>
      </x:c>
      <x:c r="C8" s="13" t="str">
        <x:v>Virginia Bluebells; Wild Geranium; Wild Ginger; Pennsylvania Sedge; Wild Columbine</x:v>
      </x:c>
      <x:c r="D8" s="13" t="str">
        <x:v>Spring flowers emerge before canopy closure; sedge and ginger cover soil later</x:v>
      </x:c>
      <x:c r="E8" s="13" t="str">
        <x:v>Under deciduous trees or shrubs</x:v>
      </x:c>
      <x:c r="F8" s="13" t="str">
        <x:v>Good below serviceberry, pawpaw, spicebush, or hazelnut</x:v>
      </x:c>
      <x:c r="G8" s="13" t="str">
        <x:v>Retain leaf litter; mark ephemerals before dormancy</x:v>
      </x:c>
      <x:c r="H8" s="13" t="str">
        <x:v>Do not cultivate the root zone in summer</x:v>
      </x:c>
      <x:c r="I8" s="13" t="str">
        <x:v>Seasonal layering and compatible shade needs</x:v>
      </x:c>
      <x:c r="J8" s="13" t="str">
        <x:v>https://www.chicagobotanic.org/plant-information/smart-gardener/native-plants-home-gardens</x:v>
      </x:c>
    </x:row>
    <x:row r="9">
      <x:c r="A9" s="13" t="str">
        <x:v>Edible native hedge</x:v>
      </x:c>
      <x:c r="B9" s="13" t="str">
        <x:v>Sun–part shade; medium soil</x:v>
      </x:c>
      <x:c r="C9" s="13" t="str">
        <x:v>Serviceberry; American Hazelnut; Black Chokeberry; American Elderberry; Wild Strawberry</x:v>
      </x:c>
      <x:c r="D9" s="13" t="str">
        <x:v>Fruit at several heights with a living groundcover and pollinator support</x:v>
      </x:c>
      <x:c r="E9" s="13" t="str">
        <x:v>Property edge or north/west side of garden</x:v>
      </x:c>
      <x:c r="F9" s="13" t="str">
        <x:v>Keeps woody roots and shade outside annual beds</x:v>
      </x:c>
      <x:c r="G9" s="13" t="str">
        <x:v>Prune for access; manage suckers; protect harvest from birds</x:v>
      </x:c>
      <x:c r="H9" s="13" t="str">
        <x:v>Do not compress large shrubs into a narrow foundation bed</x:v>
      </x:c>
      <x:c r="I9" s="13" t="str">
        <x:v>Edible landscape layering</x:v>
      </x:c>
      <x:c r="J9" s="13" t="str">
        <x:v>https://extension.illinois.edu/podcasts/good-growing/ep-257-design-principles-and-plants-edible-landscapes-goodgrowing</x:v>
      </x:c>
    </x:row>
    <x:row r="10">
      <x:c r="A10" s="13" t="str">
        <x:v>Acid berry bed</x:v>
      </x:c>
      <x:c r="B10" s="13" t="str">
        <x:v>Sun–part shade; acidic soil</x:v>
      </x:c>
      <x:c r="C10" s="13" t="str">
        <x:v>Lowbush Blueberry; Highbush Blueberry; Pennsylvania Sedge; Cinnamon Fern</x:v>
      </x:c>
      <x:c r="D10" s="13" t="str">
        <x:v>All tolerate acidic conditions; ground layer protects soil</x:v>
      </x:c>
      <x:c r="E10" s="13" t="str">
        <x:v>Dedicated raised bed or container system</x:v>
      </x:c>
      <x:c r="F10" s="13" t="str">
        <x:v>Keep separate from limed or neutral vegetable soil</x:v>
      </x:c>
      <x:c r="G10" s="13" t="str">
        <x:v>Test pH; mulch with appropriate acidic organic matter</x:v>
      </x:c>
      <x:c r="H10" s="13" t="str">
        <x:v>Do not assume Chicago clay is naturally suitable</x:v>
      </x:c>
      <x:c r="I10" s="13" t="str">
        <x:v>Soil-chemistry compatibility</x:v>
      </x:c>
      <x:c r="J10" s="13" t="str">
        <x:v>https://extension.illinois.edu/podcasts/good-growing/ep-257-design-principles-and-plants-edible-landscapes-goodgrowing</x:v>
      </x:c>
    </x:row>
    <x:row r="11">
      <x:c r="A11" s="13" t="str">
        <x:v>Dry shrub edge</x:v>
      </x:c>
      <x:c r="B11" s="13" t="str">
        <x:v>Sun; dry soil</x:v>
      </x:c>
      <x:c r="C11" s="13" t="str">
        <x:v>Ninebark; Fragrant Sumac; Shrubby St. John's Wort; Little Bluestem; Pale Purple Coneflower</x:v>
      </x:c>
      <x:c r="D11" s="13" t="str">
        <x:v>Shrub structure with drought-tolerant matrix plants</x:v>
      </x:c>
      <x:c r="E11" s="13" t="str">
        <x:v>Slope, parkway edge, or hot boundary</x:v>
      </x:c>
      <x:c r="F11" s="13" t="str">
        <x:v>Useful as wind and habitat edge near a garden</x:v>
      </x:c>
      <x:c r="G11" s="13" t="str">
        <x:v>Remove unwanted sumac suckers</x:v>
      </x:c>
      <x:c r="H11" s="13" t="str">
        <x:v>Do not crowd walkways or foundations</x:v>
      </x:c>
      <x:c r="I11" s="13" t="str">
        <x:v>Matched drought tolerance and mature size</x:v>
      </x:c>
      <x:c r="J11" s="13" t="str">
        <x:v>https://www.chicagobotanic.org/plant-information/smart-gardener/native-woodies-sun-and-shade</x:v>
      </x:c>
    </x:row>
    <x:row r="12">
      <x:c r="A12" s="13" t="str">
        <x:v>Wet edible specialty bed</x:v>
      </x:c>
      <x:c r="B12" s="13" t="str">
        <x:v>Sun–part shade; controlled wet soil</x:v>
      </x:c>
      <x:c r="C12" s="13" t="str">
        <x:v>Duck Potato; American Wild Mint; Blue Flag Iris; Tussock Sedge; Cardinal Flower</x:v>
      </x:c>
      <x:c r="D12" s="13" t="str">
        <x:v>Food and ornamental wetland plants share stable hydrology</x:v>
      </x:c>
      <x:c r="E12" s="13" t="str">
        <x:v>Lined pond shelf or controlled wet bed</x:v>
      </x:c>
      <x:c r="F12" s="13" t="str">
        <x:v>Use separate from ordinary vegetable soil</x:v>
      </x:c>
      <x:c r="G12" s="13" t="str">
        <x:v>Contain mint and arrowhead; monitor water level</x:v>
      </x:c>
      <x:c r="H12" s="13" t="str">
        <x:v>Do not introduce to natural waterways</x:v>
      </x:c>
      <x:c r="I12" s="13" t="str">
        <x:v>Hydrology compatibility</x:v>
      </x:c>
      <x:c r="J12" s="13" t="str">
        <x:v>https://www.chicagobotanic.org/plant-information/smart-gardener/perennials-and-shrubs-tough-spots</x:v>
      </x:c>
    </x:row>
    <x:row r="13">
      <x:c r="A13" s="13" t="str">
        <x:v>Native trellis</x:v>
      </x:c>
      <x:c r="B13" s="13" t="str">
        <x:v>Sun–part shade; medium–moist soil</x:v>
      </x:c>
      <x:c r="C13" s="13" t="str">
        <x:v>Riverbank Grape; Limber Honeysuckle; Groundnut; Wild Bergamot; Nodding Onion</x:v>
      </x:c>
      <x:c r="D13" s="13" t="str">
        <x:v>Dedicated vertical layer with flowering base plants</x:v>
      </x:c>
      <x:c r="E13" s="13" t="str">
        <x:v>Strong freestanding trellis</x:v>
      </x:c>
      <x:c r="F13" s="13" t="str">
        <x:v>Keep away from crop cages and young trees</x:v>
      </x:c>
      <x:c r="G13" s="13" t="str">
        <x:v>Prune vines annually; contain groundnut tubers</x:v>
      </x:c>
      <x:c r="H13" s="13" t="str">
        <x:v>Do not mix several vigorous vines on a weak support</x:v>
      </x:c>
      <x:c r="I13" s="13" t="str">
        <x:v>Vertical space use and root-zone separation</x:v>
      </x:c>
      <x:c r="J13" s="13" t="str">
        <x:v>https://extension.umn.edu/gardening-minnesota/companion-planting-home-gardens</x:v>
      </x:c>
    </x:row>
    <x:row r="14">
      <x:c r="A14" s="13" t="str">
        <x:v>Nut grove understory</x:v>
      </x:c>
      <x:c r="B14" s="13" t="str">
        <x:v>Sun canopy; part-shade understory</x:v>
      </x:c>
      <x:c r="C14" s="13" t="str">
        <x:v>Bur Oak; Shagbark Hickory; American Hazelnut; Pennsylvania Sedge; Wild Geranium</x:v>
      </x:c>
      <x:c r="D14" s="13" t="str">
        <x:v>Long-lived canopy, nut shrub layer, and low understory</x:v>
      </x:c>
      <x:c r="E14" s="13" t="str">
        <x:v>Large yard only</x:v>
      </x:c>
      <x:c r="F14" s="13" t="str">
        <x:v>Keep well away from annual vegetable beds</x:v>
      </x:c>
      <x:c r="G14" s="13" t="str">
        <x:v>Protect young trees; manage leaf litter and nut fall</x:v>
      </x:c>
      <x:c r="H14" s="13" t="str">
        <x:v>Do not plant beneath utilities or close to structures</x:v>
      </x:c>
      <x:c r="I14" s="13" t="str">
        <x:v>Mature-layer planning</x:v>
      </x:c>
      <x:c r="J14" s="13" t="str">
        <x:v>https://extension.illinois.edu/news-releases/planning-designing-native-garden</x:v>
      </x:c>
    </x:row>
    <x:row r="15">
      <x:c r="A15" s="13" t="str">
        <x:v>Walnut-tolerant native edge</x:v>
      </x:c>
      <x:c r="B15" s="13" t="str">
        <x:v>Sun–shade; medium soil</x:v>
      </x:c>
      <x:c r="C15" s="13" t="str">
        <x:v>Black Walnut; Pennsylvania Sedge; Wild Ginger; Fragrant Sumac; Wild Bergamot</x:v>
      </x:c>
      <x:c r="D15" s="13" t="str">
        <x:v>Uses natives commonly placed outside sensitive annual-crop zones</x:v>
      </x:c>
      <x:c r="E15" s="13" t="str">
        <x:v>Large-space boundary</x:v>
      </x:c>
      <x:c r="F15" s="13" t="str">
        <x:v>Keep nightshades and sensitive fruit plants beyond the walnut root zone</x:v>
      </x:c>
      <x:c r="G15" s="13" t="str">
        <x:v>Collect hulls; monitor shade and roots</x:v>
      </x:c>
      <x:c r="H15" s="13" t="str">
        <x:v>Do not place a raised vegetable bed under walnut canopy</x:v>
      </x:c>
      <x:c r="I15" s="13" t="str">
        <x:v>Juglone-aware placement</x:v>
      </x:c>
      <x:c r="J15" s="13" t="str">
        <x:v>https://extension.psu.edu/landscaping-and-gardening-around-walnuts-and-other-juglone-producing-plants/</x:v>
      </x:c>
    </x:row>
    <x:row r="16">
      <x:c r="A16" s="13" t="str">
        <x:v>Evergreen windbreak</x:v>
      </x:c>
      <x:c r="B16" s="13" t="str">
        <x:v>Sun; dry–medium to moist depending species</x:v>
      </x:c>
      <x:c r="C16" s="13" t="str">
        <x:v>Eastern Red Cedar; Eastern Arborvitae; Eastern White Pine; Fragrant Sumac; Pennsylvania Sedge</x:v>
      </x:c>
      <x:c r="D16" s="13" t="str">
        <x:v>Evergreen structure with low edge plants</x:v>
      </x:c>
      <x:c r="E16" s="13" t="str">
        <x:v>North or west boundary</x:v>
      </x:c>
      <x:c r="F16" s="13" t="str">
        <x:v>Reduces wind without blocking southern sun when correctly placed</x:v>
      </x:c>
      <x:c r="G16" s="13" t="str">
        <x:v>Water evergreens during establishment and dry autumns</x:v>
      </x:c>
      <x:c r="H16" s="13" t="str">
        <x:v>Do not build a dense windbreak south of food beds</x:v>
      </x:c>
      <x:c r="I16" s="13" t="str">
        <x:v>Mature size and solar-access planning</x:v>
      </x:c>
      <x:c r="J16" s="13" t="str">
        <x:v>https://www.chicagobotanic.org/plant-information/smart-gardener/native-woodies-sun-and-shade</x:v>
      </x:c>
    </x:row>
  </x:sheetData>
  <x:mergeCells>
    <x:mergeCell ref="A1:J2"/>
  </x:mergeCells>
  <x:pageMargins left="0.7" right="0.7" top="0.75" bottom="0.75" header="0.3" footer="0.3"/>
  <x:tableParts count="1">
    <x:tablePart xmlns:r="http://schemas.openxmlformats.org/officeDocument/2006/relationships" r:id="Rd11d3f15df7743c1"/>
  </x:tableParts>
</x:worksheet>
</file>

<file path=xl/worksheets/sheet14.xml><?xml version="1.0" encoding="utf-8"?>
<x:worksheet xmlns:x="http://schemas.openxmlformats.org/spreadsheetml/2006/main">
  <x:sheetFormatPr defaultRowHeight="15"/>
  <x:cols>
    <x:col min="1" max="1" width="14" hidden="0" customWidth="1"/>
    <x:col min="2" max="2" width="45" hidden="0" customWidth="1"/>
    <x:col min="3" max="3" width="45" hidden="0" customWidth="1"/>
    <x:col min="4" max="4" width="48" hidden="0" customWidth="1"/>
    <x:col min="5" max="5" width="38" hidden="0" customWidth="1"/>
    <x:col min="6" max="6" width="45" hidden="0" customWidth="1"/>
    <x:col min="7" max="7" width="48" hidden="0" customWidth="1"/>
  </x:cols>
  <x:sheetData>
    <x:row r="1">
      <x:c r="A1" s="18" t="str">
        <x:v>Chicagoland Garden Schedule</x:v>
      </x:c>
      <x:c r="B1" s="18"/>
      <x:c r="C1" s="18"/>
      <x:c r="D1" s="18"/>
      <x:c r="E1" s="18"/>
      <x:c r="F1" s="18"/>
      <x:c r="G1" s="18"/>
    </x:row>
    <x:row r="2">
      <x:c r="A2" s="18"/>
      <x:c r="B2" s="18"/>
      <x:c r="C2" s="18"/>
      <x:c r="D2" s="18"/>
      <x:c r="E2" s="18"/>
      <x:c r="F2" s="18"/>
      <x:c r="G2" s="18"/>
    </x:row>
    <x:row r="4">
      <x:c r="A4" s="6" t="str">
        <x:v>Month</x:v>
      </x:c>
      <x:c r="B4" s="6" t="str">
        <x:v>Seeds / Propagation</x:v>
      </x:c>
      <x:c r="C4" s="6" t="str">
        <x:v>Planting</x:v>
      </x:c>
      <x:c r="D4" s="6" t="str">
        <x:v>Edibles / Harvest</x:v>
      </x:c>
      <x:c r="E4" s="6" t="str">
        <x:v>Watering</x:v>
      </x:c>
      <x:c r="F4" s="6" t="str">
        <x:v>Maintenance</x:v>
      </x:c>
      <x:c r="G4" s="6" t="str">
        <x:v>Annual Vegetable Companions</x:v>
      </x:c>
    </x:row>
    <x:row r="5">
      <x:c r="A5" s="13" t="str">
        <x:v>January</x:v>
      </x:c>
      <x:c r="B5" s="13" t="str">
        <x:v>Order local-ecotype seed and begin required cold-moist stratification.</x:v>
      </x:c>
      <x:c r="C5" s="13" t="str">
        <x:v>No outdoor planting in frozen soil.</x:v>
      </x:c>
      <x:c r="D5" s="13" t="str">
        <x:v>Review edible safety and order fruit/nut plants early.</x:v>
      </x:c>
      <x:c r="E5" s="13" t="str">
        <x:v>Check overwintering containers so roots do not completely dry.</x:v>
      </x:c>
      <x:c r="F5" s="13" t="str">
        <x:v>Map sun, drainage, utilities, and mature plant sizes.</x:v>
      </x:c>
      <x:c r="G5" s="13" t="str">
        <x:v>Order vegetable seed; plan pollinator borders and crop rotation.</x:v>
      </x:c>
    </x:row>
    <x:row r="6">
      <x:c r="A6" s="13" t="str">
        <x:v>February</x:v>
      </x:c>
      <x:c r="B6" s="13" t="str">
        <x:v>Continue stratification; winter-sow appropriate native seed outdoors.</x:v>
      </x:c>
      <x:c r="C6" s="13" t="str">
        <x:v>No routine outdoor planting.</x:v>
      </x:c>
      <x:c r="D6" s="13" t="str">
        <x:v>Prune dormant brambles and established fruit shrubs on a mild day where appropriate.</x:v>
      </x:c>
      <x:c r="E6" s="13" t="str">
        <x:v>Monitor stored bare-root material and pots.</x:v>
      </x:c>
      <x:c r="F6" s="13" t="str">
        <x:v>Clean and sharpen tools; finalize quantities.</x:v>
      </x:c>
      <x:c r="G6" s="13" t="str">
        <x:v>Start long-season indoor vegetables according to seed packet timing.</x:v>
      </x:c>
    </x:row>
    <x:row r="7">
      <x:c r="A7" s="13" t="str">
        <x:v>March</x:v>
      </x:c>
      <x:c r="B7" s="13" t="str">
        <x:v>Prepare seedling space; monitor winter-sown containers.</x:v>
      </x:c>
      <x:c r="C7" s="13" t="str">
        <x:v>Plant only when soil is thawed, drained, and workable.</x:v>
      </x:c>
      <x:c r="D7" s="13" t="str">
        <x:v>Plant bare-root fruit/nut material late month if conditions allow; do not harvest ramps.</x:v>
      </x:c>
      <x:c r="E7" s="13" t="str">
        <x:v>Water newly planted bare-root stock thoroughly.</x:v>
      </x:c>
      <x:c r="F7" s="13" t="str">
        <x:v>Remove invasive seedlings; delay broad cleanup until weather is reliably mild.</x:v>
      </x:c>
      <x:c r="G7" s="13" t="str">
        <x:v>Start tomatoes/peppers indoors based on a May 15 reference date.</x:v>
      </x:c>
    </x:row>
    <x:row r="8">
      <x:c r="A8" s="13" t="str">
        <x:v>April</x:v>
      </x:c>
      <x:c r="B8" s="13" t="str">
        <x:v>Direct-sow or transplant species whose protocol allows spring establishment.</x:v>
      </x:c>
      <x:c r="C8" s="13" t="str">
        <x:v>Main window for bare-root trees/shrubs and early perennial plugs; plant ramps while dormant.</x:v>
      </x:c>
      <x:c r="D8" s="13" t="str">
        <x:v>Plant serviceberries, berries, hazelnuts, sunchoke tubers, groundnut tubers, and fern crowns.</x:v>
      </x:c>
      <x:c r="E8" s="13" t="str">
        <x:v>Water every installation; check 1–2× weekly according to rainfall.</x:v>
      </x:c>
      <x:c r="F8" s="13" t="str">
        <x:v>Weed early; retain leaf litter in woodland beds.</x:v>
      </x:c>
      <x:c r="G8" s="13" t="str">
        <x:v>Plant cool-season vegetables; establish native allium or penstemon borders.</x:v>
      </x:c>
    </x:row>
    <x:row r="9">
      <x:c r="A9" s="13" t="str">
        <x:v>May</x:v>
      </x:c>
      <x:c r="B9" s="13" t="str">
        <x:v>Complete spring sowing and plug installation.</x:v>
      </x:c>
      <x:c r="C9" s="13" t="str">
        <x:v>Primary planting month for perennials, grasses, sedges, shrubs, and trees.</x:v>
      </x:c>
      <x:c r="D9" s="13" t="str">
        <x:v>Harvest only established ramps lightly; harvest correctly identified ostrich fiddleheads and cook fully.</x:v>
      </x:c>
      <x:c r="E9" s="13" t="str">
        <x:v>Deep-water new plants; keep seedbeds evenly moist.</x:v>
      </x:c>
      <x:c r="F9" s="13" t="str">
        <x:v>Edge spreading plants; stake only when necessary.</x:v>
      </x:c>
      <x:c r="G9" s="13" t="str">
        <x:v>Plant warm-season vegetables late May when conditions are suitable; add pollinator strip plants.</x:v>
      </x:c>
    </x:row>
    <x:row r="10">
      <x:c r="A10" s="13" t="str">
        <x:v>June</x:v>
      </x:c>
      <x:c r="B10" s="13" t="str">
        <x:v>Thin seedlings and pot up extras.</x:v>
      </x:c>
      <x:c r="C10" s="13" t="str">
        <x:v>Plant only with a reliable watering plan.</x:v>
      </x:c>
      <x:c r="D10" s="13" t="str">
        <x:v>Harvest serviceberries, strawberries, currants, gooseberries, and early raspberries as they ripen.</x:v>
      </x:c>
      <x:c r="E10" s="13" t="str">
        <x:v>Check new plantings weekly; water deeply rather than lightly.</x:v>
      </x:c>
      <x:c r="F10" s="13" t="str">
        <x:v>Weed before seed set; remove spent bramble canes after harvest.</x:v>
      </x:c>
      <x:c r="G10" s="13" t="str">
        <x:v>Mulch crop paths; keep native borders from shading vegetables.</x:v>
      </x:c>
    </x:row>
    <x:row r="11">
      <x:c r="A11" s="13" t="str">
        <x:v>July</x:v>
      </x:c>
      <x:c r="B11" s="13" t="str">
        <x:v>Collect only fully mature seed; label provenance.</x:v>
      </x:c>
      <x:c r="C11" s="13" t="str">
        <x:v>Limit transplanting during heat.</x:v>
      </x:c>
      <x:c r="D11" s="13" t="str">
        <x:v>Harvest blueberries, raspberries, mulberries, and herbs; prune grape growth to trellis.</x:v>
      </x:c>
      <x:c r="E11" s="13" t="str">
        <x:v>Water new woody plants and containers during dry periods.</x:v>
      </x:c>
      <x:c r="F11" s="13" t="str">
        <x:v>Thin mildew-prone bergamot; monitor aggressive mint and sunchokes.</x:v>
      </x:c>
      <x:c r="G11" s="13" t="str">
        <x:v>Start northern-Illinois fall crops in late July/early August as appropriate.</x:v>
      </x:c>
    </x:row>
    <x:row r="12">
      <x:c r="A12" s="13" t="str">
        <x:v>August</x:v>
      </x:c>
      <x:c r="B12" s="13" t="str">
        <x:v>Collect and clean mature seed; prepare fall sowing and planting areas.</x:v>
      </x:c>
      <x:c r="C12" s="13" t="str">
        <x:v>Late-month perennial planting can begin in mild weather.</x:v>
      </x:c>
      <x:c r="D12" s="13" t="str">
        <x:v>Harvest chokeberries, plums, early grapes, and herbs; prepare elderberries correctly.</x:v>
      </x:c>
      <x:c r="E12" s="13" t="str">
        <x:v>Continue drought watering.</x:v>
      </x:c>
      <x:c r="F12" s="13" t="str">
        <x:v>Map failures and gaps; remove invasive plants before seed set.</x:v>
      </x:c>
      <x:c r="G12" s="13" t="str">
        <x:v>Plant short-season fall vegetables; preserve access for pollinator flowers.</x:v>
      </x:c>
    </x:row>
    <x:row r="13">
      <x:c r="A13" s="13" t="str">
        <x:v>September</x:v>
      </x:c>
      <x:c r="B13" s="13" t="str">
        <x:v>Divide or plant many perennials; collect seed.</x:v>
      </x:c>
      <x:c r="C13" s="13" t="str">
        <x:v>Primary fall window for plugs, shrubs, and container trees.</x:v>
      </x:c>
      <x:c r="D13" s="13" t="str">
        <x:v>Harvest pawpaw, grapes, elderberries, hazelnuts, plums, and early nuts.</x:v>
      </x:c>
      <x:c r="E13" s="13" t="str">
        <x:v>Water fall plantings deeply and during dry spells.</x:v>
      </x:c>
      <x:c r="F13" s="13" t="str">
        <x:v>Install browse protection; manage suckers and runners.</x:v>
      </x:c>
      <x:c r="G13" s="13" t="str">
        <x:v>Plant garlic mid-September; keep tall native plants north/west of beds.</x:v>
      </x:c>
    </x:row>
    <x:row r="14">
      <x:c r="A14" s="13" t="str">
        <x:v>October</x:v>
      </x:c>
      <x:c r="B14" s="13" t="str">
        <x:v>Prepare dormant-sowing seed mixes.</x:v>
      </x:c>
      <x:c r="C14" s="13" t="str">
        <x:v>Finish most perennial and woody planting by mid-month; plant ramps in fall.</x:v>
      </x:c>
      <x:c r="D14" s="13" t="str">
        <x:v>Harvest persisting fruit, nuts, sunchokes after frost, and groundnut from established patches.</x:v>
      </x:c>
      <x:c r="E14" s="13" t="str">
        <x:v>Water newly planted woody material until hard freeze during dry weather.</x:v>
      </x:c>
      <x:c r="F14" s="13" t="str">
        <x:v>Collect leaves for mulch; do not bury crowns or trunks.</x:v>
      </x:c>
      <x:c r="G14" s="13" t="str">
        <x:v>Clear diseased vegetable residue; leave healthy native stems standing.</x:v>
      </x:c>
    </x:row>
    <x:row r="15">
      <x:c r="A15" s="13" t="str">
        <x:v>November</x:v>
      </x:c>
      <x:c r="B15" s="13" t="str">
        <x:v>Dormant-sow native seed after the first hard frost.</x:v>
      </x:c>
      <x:c r="C15" s="13" t="str">
        <x:v>No routine plug planting after freeze.</x:v>
      </x:c>
      <x:c r="D15" s="13" t="str">
        <x:v>Harvest sunchokes as needed; store nuts correctly.</x:v>
      </x:c>
      <x:c r="E15" s="13" t="str">
        <x:v>Stop routine watering after hard freeze.</x:v>
      </x:c>
      <x:c r="F15" s="13" t="str">
        <x:v>Mulch 2–3 in where appropriate; protect woody plants from rabbits/deer.</x:v>
      </x:c>
      <x:c r="G15" s="13" t="str">
        <x:v>Finish bed cleanup without removing all overwintering habitat.</x:v>
      </x:c>
    </x:row>
    <x:row r="16">
      <x:c r="A16" s="13" t="str">
        <x:v>December</x:v>
      </x:c>
      <x:c r="B16" s="13" t="str">
        <x:v>Continue dormant sowing when sites are stable.</x:v>
      </x:c>
      <x:c r="C16" s="13" t="str">
        <x:v>No planting in frozen soil.</x:v>
      </x:c>
      <x:c r="D16" s="13" t="str">
        <x:v>Inventory preserved food and review yield notes.</x:v>
      </x:c>
      <x:c r="E16" s="13" t="str">
        <x:v>Check protected containers and stored roots.</x:v>
      </x:c>
      <x:c r="F16" s="13" t="str">
        <x:v>Audit survival, spread, labor, and next-year replacements.</x:v>
      </x:c>
      <x:c r="G16" s="13" t="str">
        <x:v>Update crop plan using this year's successes and failures.</x:v>
      </x:c>
    </x:row>
  </x:sheetData>
  <x:mergeCells>
    <x:mergeCell ref="A1:G2"/>
  </x:mergeCells>
  <x:pageMargins left="0.7" right="0.7" top="0.75" bottom="0.75" header="0.3" footer="0.3"/>
  <x:tableParts count="1">
    <x:tablePart xmlns:r="http://schemas.openxmlformats.org/officeDocument/2006/relationships" r:id="Ree2018d3834e4543"/>
  </x:tableParts>
</x:worksheet>
</file>

<file path=xl/worksheets/sheet15.xml><?xml version="1.0" encoding="utf-8"?>
<x:worksheet xmlns:x="http://schemas.openxmlformats.org/spreadsheetml/2006/main">
  <x:sheetFormatPr defaultRowHeight="15"/>
  <x:cols>
    <x:col min="1" max="1" width="20" hidden="0" customWidth="1"/>
    <x:col min="2" max="2" width="25" hidden="0" customWidth="1"/>
    <x:col min="3" max="3" width="8" hidden="0" customWidth="1"/>
    <x:col min="4" max="4" width="28" hidden="0" customWidth="1"/>
    <x:col min="5" max="5" width="14" hidden="0" customWidth="1"/>
    <x:col min="6" max="6" width="18" hidden="0" customWidth="1"/>
    <x:col min="7" max="7" width="18" hidden="0" customWidth="1"/>
    <x:col min="8" max="8" width="20" hidden="0" customWidth="1"/>
    <x:col min="9" max="9" width="16" hidden="0" customWidth="1"/>
    <x:col min="10" max="10" width="42" hidden="0" customWidth="1"/>
    <x:col min="11" max="11" width="38" hidden="0" customWidth="1"/>
    <x:col min="12" max="12" width="14" hidden="0" customWidth="1"/>
    <x:col min="13" max="13" width="40" hidden="0" customWidth="1"/>
  </x:cols>
  <x:sheetData>
    <x:row r="1">
      <x:c r="A1" s="18" t="str">
        <x:v>Editable Garden Planner</x:v>
      </x:c>
      <x:c r="B1" s="18"/>
      <x:c r="C1" s="18"/>
      <x:c r="D1" s="18"/>
      <x:c r="E1" s="18"/>
      <x:c r="F1" s="18"/>
      <x:c r="G1" s="18"/>
      <x:c r="H1" s="18"/>
      <x:c r="I1" s="18"/>
      <x:c r="J1" s="18"/>
      <x:c r="K1" s="18"/>
      <x:c r="L1" s="18"/>
      <x:c r="M1" s="18"/>
    </x:row>
    <x:row r="2">
      <x:c r="A2" s="18"/>
      <x:c r="B2" s="18"/>
      <x:c r="C2" s="18"/>
      <x:c r="D2" s="18"/>
      <x:c r="E2" s="18"/>
      <x:c r="F2" s="18"/>
      <x:c r="G2" s="18"/>
      <x:c r="H2" s="18"/>
      <x:c r="I2" s="18"/>
      <x:c r="J2" s="18"/>
      <x:c r="K2" s="18"/>
      <x:c r="L2" s="18"/>
      <x:c r="M2" s="18"/>
    </x:row>
    <x:row r="4">
      <x:c r="A4" s="6" t="str">
        <x:v>Bed / Area</x:v>
      </x:c>
      <x:c r="B4" s="6" t="str">
        <x:v>Plant</x:v>
      </x:c>
      <x:c r="C4" s="6" t="str">
        <x:v>Qty</x:v>
      </x:c>
      <x:c r="D4" s="6" t="str">
        <x:v>Best Form</x:v>
      </x:c>
      <x:c r="E4" s="6" t="str">
        <x:v>Planned Date</x:v>
      </x:c>
      <x:c r="F4" s="6" t="str">
        <x:v>Status</x:v>
      </x:c>
      <x:c r="G4" s="6" t="str">
        <x:v>Light</x:v>
      </x:c>
      <x:c r="H4" s="6" t="str">
        <x:v>Moisture</x:v>
      </x:c>
      <x:c r="I4" s="6" t="str">
        <x:v>Spacing</x:v>
      </x:c>
      <x:c r="J4" s="6" t="str">
        <x:v>Native Companions</x:v>
      </x:c>
      <x:c r="K4" s="6" t="str">
        <x:v>Install Window</x:v>
      </x:c>
      <x:c r="L4" s="6" t="str">
        <x:v>Actual Date</x:v>
      </x:c>
      <x:c r="M4" s="6" t="str">
        <x:v>Notes</x:v>
      </x:c>
    </x:row>
    <x:row r="5">
      <x:c r="A5" s="13" t="str"/>
      <x:c r="B5" s="13" t="str"/>
      <x:c r="C5" s="13" t="str"/>
      <x:c r="D5" s="13" t="str">
        <x:f>IFERROR(VLOOKUP($B5,'ALL GARDEN PLANTS'!$A$2:$W$149,13,FALSE),"")</x:f>
      </x:c>
      <x:c r="E5" s="58" t="str"/>
      <x:c r="F5" s="13" t="str">
        <x:v>Not Started</x:v>
      </x:c>
      <x:c r="G5" s="13" t="str">
        <x:f>IFERROR(VLOOKUP($B5,'ALL GARDEN PLANTS'!$A$2:$W$149,6,FALSE),"")</x:f>
      </x:c>
      <x:c r="H5" s="13" t="str">
        <x:f>IFERROR(VLOOKUP($B5,'ALL GARDEN PLANTS'!$A$2:$W$149,7,FALSE),"")</x:f>
      </x:c>
      <x:c r="I5" s="13" t="str">
        <x:f>IFERROR(VLOOKUP($B5,'ALL GARDEN PLANTS'!$A$2:$W$149,9,FALSE),"")</x:f>
      </x:c>
      <x:c r="J5" s="13" t="str">
        <x:f>IFERROR(VLOOKUP($B5,'ALL GARDEN PLANTS'!$A$2:$W$149,17,FALSE),"")</x:f>
      </x:c>
      <x:c r="K5" s="13" t="str">
        <x:f>IFERROR(VLOOKUP($B5,'ALL GARDEN PLANTS'!$A$2:$W$149,14,FALSE),"")</x:f>
      </x:c>
      <x:c r="L5" s="58" t="str"/>
      <x:c r="M5" s="13" t="str"/>
    </x:row>
    <x:row r="6">
      <x:c r="A6" s="13" t="str"/>
      <x:c r="B6" s="13" t="str"/>
      <x:c r="C6" s="13" t="str"/>
      <x:c r="D6" s="13" t="str">
        <x:f>IFERROR(VLOOKUP($B6,'ALL GARDEN PLANTS'!$A$2:$W$149,13,FALSE),"")</x:f>
      </x:c>
      <x:c r="E6" s="58" t="str"/>
      <x:c r="F6" s="13" t="str">
        <x:v>Not Started</x:v>
      </x:c>
      <x:c r="G6" s="13" t="str">
        <x:f>IFERROR(VLOOKUP($B6,'ALL GARDEN PLANTS'!$A$2:$W$149,6,FALSE),"")</x:f>
      </x:c>
      <x:c r="H6" s="13" t="str">
        <x:f>IFERROR(VLOOKUP($B6,'ALL GARDEN PLANTS'!$A$2:$W$149,7,FALSE),"")</x:f>
      </x:c>
      <x:c r="I6" s="13" t="str">
        <x:f>IFERROR(VLOOKUP($B6,'ALL GARDEN PLANTS'!$A$2:$W$149,9,FALSE),"")</x:f>
      </x:c>
      <x:c r="J6" s="13" t="str">
        <x:f>IFERROR(VLOOKUP($B6,'ALL GARDEN PLANTS'!$A$2:$W$149,17,FALSE),"")</x:f>
      </x:c>
      <x:c r="K6" s="13" t="str">
        <x:f>IFERROR(VLOOKUP($B6,'ALL GARDEN PLANTS'!$A$2:$W$149,14,FALSE),"")</x:f>
      </x:c>
      <x:c r="L6" s="58" t="str"/>
      <x:c r="M6" s="13" t="str"/>
    </x:row>
    <x:row r="7">
      <x:c r="A7" s="13" t="str"/>
      <x:c r="B7" s="13" t="str"/>
      <x:c r="C7" s="13" t="str"/>
      <x:c r="D7" s="13" t="str">
        <x:f>IFERROR(VLOOKUP($B7,'ALL GARDEN PLANTS'!$A$2:$W$149,13,FALSE),"")</x:f>
      </x:c>
      <x:c r="E7" s="58" t="str"/>
      <x:c r="F7" s="13" t="str">
        <x:v>Not Started</x:v>
      </x:c>
      <x:c r="G7" s="13" t="str">
        <x:f>IFERROR(VLOOKUP($B7,'ALL GARDEN PLANTS'!$A$2:$W$149,6,FALSE),"")</x:f>
      </x:c>
      <x:c r="H7" s="13" t="str">
        <x:f>IFERROR(VLOOKUP($B7,'ALL GARDEN PLANTS'!$A$2:$W$149,7,FALSE),"")</x:f>
      </x:c>
      <x:c r="I7" s="13" t="str">
        <x:f>IFERROR(VLOOKUP($B7,'ALL GARDEN PLANTS'!$A$2:$W$149,9,FALSE),"")</x:f>
      </x:c>
      <x:c r="J7" s="13" t="str">
        <x:f>IFERROR(VLOOKUP($B7,'ALL GARDEN PLANTS'!$A$2:$W$149,17,FALSE),"")</x:f>
      </x:c>
      <x:c r="K7" s="13" t="str">
        <x:f>IFERROR(VLOOKUP($B7,'ALL GARDEN PLANTS'!$A$2:$W$149,14,FALSE),"")</x:f>
      </x:c>
      <x:c r="L7" s="58" t="str"/>
      <x:c r="M7" s="13" t="str"/>
    </x:row>
    <x:row r="8">
      <x:c r="A8" s="13" t="str"/>
      <x:c r="B8" s="13" t="str"/>
      <x:c r="C8" s="13" t="str"/>
      <x:c r="D8" s="13" t="str">
        <x:f>IFERROR(VLOOKUP($B8,'ALL GARDEN PLANTS'!$A$2:$W$149,13,FALSE),"")</x:f>
      </x:c>
      <x:c r="E8" s="58" t="str"/>
      <x:c r="F8" s="13" t="str">
        <x:v>Not Started</x:v>
      </x:c>
      <x:c r="G8" s="13" t="str">
        <x:f>IFERROR(VLOOKUP($B8,'ALL GARDEN PLANTS'!$A$2:$W$149,6,FALSE),"")</x:f>
      </x:c>
      <x:c r="H8" s="13" t="str">
        <x:f>IFERROR(VLOOKUP($B8,'ALL GARDEN PLANTS'!$A$2:$W$149,7,FALSE),"")</x:f>
      </x:c>
      <x:c r="I8" s="13" t="str">
        <x:f>IFERROR(VLOOKUP($B8,'ALL GARDEN PLANTS'!$A$2:$W$149,9,FALSE),"")</x:f>
      </x:c>
      <x:c r="J8" s="13" t="str">
        <x:f>IFERROR(VLOOKUP($B8,'ALL GARDEN PLANTS'!$A$2:$W$149,17,FALSE),"")</x:f>
      </x:c>
      <x:c r="K8" s="13" t="str">
        <x:f>IFERROR(VLOOKUP($B8,'ALL GARDEN PLANTS'!$A$2:$W$149,14,FALSE),"")</x:f>
      </x:c>
      <x:c r="L8" s="58" t="str"/>
      <x:c r="M8" s="13" t="str"/>
    </x:row>
    <x:row r="9">
      <x:c r="A9" s="13" t="str"/>
      <x:c r="B9" s="13" t="str"/>
      <x:c r="C9" s="13" t="str"/>
      <x:c r="D9" s="13" t="str">
        <x:f>IFERROR(VLOOKUP($B9,'ALL GARDEN PLANTS'!$A$2:$W$149,13,FALSE),"")</x:f>
      </x:c>
      <x:c r="E9" s="58" t="str"/>
      <x:c r="F9" s="13" t="str">
        <x:v>Not Started</x:v>
      </x:c>
      <x:c r="G9" s="13" t="str">
        <x:f>IFERROR(VLOOKUP($B9,'ALL GARDEN PLANTS'!$A$2:$W$149,6,FALSE),"")</x:f>
      </x:c>
      <x:c r="H9" s="13" t="str">
        <x:f>IFERROR(VLOOKUP($B9,'ALL GARDEN PLANTS'!$A$2:$W$149,7,FALSE),"")</x:f>
      </x:c>
      <x:c r="I9" s="13" t="str">
        <x:f>IFERROR(VLOOKUP($B9,'ALL GARDEN PLANTS'!$A$2:$W$149,9,FALSE),"")</x:f>
      </x:c>
      <x:c r="J9" s="13" t="str">
        <x:f>IFERROR(VLOOKUP($B9,'ALL GARDEN PLANTS'!$A$2:$W$149,17,FALSE),"")</x:f>
      </x:c>
      <x:c r="K9" s="13" t="str">
        <x:f>IFERROR(VLOOKUP($B9,'ALL GARDEN PLANTS'!$A$2:$W$149,14,FALSE),"")</x:f>
      </x:c>
      <x:c r="L9" s="58" t="str"/>
      <x:c r="M9" s="13" t="str"/>
    </x:row>
    <x:row r="10">
      <x:c r="A10" s="13" t="str"/>
      <x:c r="B10" s="13" t="str"/>
      <x:c r="C10" s="13" t="str"/>
      <x:c r="D10" s="13" t="str">
        <x:f>IFERROR(VLOOKUP($B10,'ALL GARDEN PLANTS'!$A$2:$W$149,13,FALSE),"")</x:f>
      </x:c>
      <x:c r="E10" s="58" t="str"/>
      <x:c r="F10" s="13" t="str">
        <x:v>Not Started</x:v>
      </x:c>
      <x:c r="G10" s="13" t="str">
        <x:f>IFERROR(VLOOKUP($B10,'ALL GARDEN PLANTS'!$A$2:$W$149,6,FALSE),"")</x:f>
      </x:c>
      <x:c r="H10" s="13" t="str">
        <x:f>IFERROR(VLOOKUP($B10,'ALL GARDEN PLANTS'!$A$2:$W$149,7,FALSE),"")</x:f>
      </x:c>
      <x:c r="I10" s="13" t="str">
        <x:f>IFERROR(VLOOKUP($B10,'ALL GARDEN PLANTS'!$A$2:$W$149,9,FALSE),"")</x:f>
      </x:c>
      <x:c r="J10" s="13" t="str">
        <x:f>IFERROR(VLOOKUP($B10,'ALL GARDEN PLANTS'!$A$2:$W$149,17,FALSE),"")</x:f>
      </x:c>
      <x:c r="K10" s="13" t="str">
        <x:f>IFERROR(VLOOKUP($B10,'ALL GARDEN PLANTS'!$A$2:$W$149,14,FALSE),"")</x:f>
      </x:c>
      <x:c r="L10" s="58" t="str"/>
      <x:c r="M10" s="13" t="str"/>
    </x:row>
    <x:row r="11">
      <x:c r="A11" s="13" t="str"/>
      <x:c r="B11" s="13" t="str"/>
      <x:c r="C11" s="13" t="str"/>
      <x:c r="D11" s="13" t="str">
        <x:f>IFERROR(VLOOKUP($B11,'ALL GARDEN PLANTS'!$A$2:$W$149,13,FALSE),"")</x:f>
      </x:c>
      <x:c r="E11" s="58" t="str"/>
      <x:c r="F11" s="13" t="str">
        <x:v>Not Started</x:v>
      </x:c>
      <x:c r="G11" s="13" t="str">
        <x:f>IFERROR(VLOOKUP($B11,'ALL GARDEN PLANTS'!$A$2:$W$149,6,FALSE),"")</x:f>
      </x:c>
      <x:c r="H11" s="13" t="str">
        <x:f>IFERROR(VLOOKUP($B11,'ALL GARDEN PLANTS'!$A$2:$W$149,7,FALSE),"")</x:f>
      </x:c>
      <x:c r="I11" s="13" t="str">
        <x:f>IFERROR(VLOOKUP($B11,'ALL GARDEN PLANTS'!$A$2:$W$149,9,FALSE),"")</x:f>
      </x:c>
      <x:c r="J11" s="13" t="str">
        <x:f>IFERROR(VLOOKUP($B11,'ALL GARDEN PLANTS'!$A$2:$W$149,17,FALSE),"")</x:f>
      </x:c>
      <x:c r="K11" s="13" t="str">
        <x:f>IFERROR(VLOOKUP($B11,'ALL GARDEN PLANTS'!$A$2:$W$149,14,FALSE),"")</x:f>
      </x:c>
      <x:c r="L11" s="58" t="str"/>
      <x:c r="M11" s="13" t="str"/>
    </x:row>
    <x:row r="12">
      <x:c r="A12" s="13" t="str"/>
      <x:c r="B12" s="13" t="str"/>
      <x:c r="C12" s="13" t="str"/>
      <x:c r="D12" s="13" t="str">
        <x:f>IFERROR(VLOOKUP($B12,'ALL GARDEN PLANTS'!$A$2:$W$149,13,FALSE),"")</x:f>
      </x:c>
      <x:c r="E12" s="58" t="str"/>
      <x:c r="F12" s="13" t="str">
        <x:v>Not Started</x:v>
      </x:c>
      <x:c r="G12" s="13" t="str">
        <x:f>IFERROR(VLOOKUP($B12,'ALL GARDEN PLANTS'!$A$2:$W$149,6,FALSE),"")</x:f>
      </x:c>
      <x:c r="H12" s="13" t="str">
        <x:f>IFERROR(VLOOKUP($B12,'ALL GARDEN PLANTS'!$A$2:$W$149,7,FALSE),"")</x:f>
      </x:c>
      <x:c r="I12" s="13" t="str">
        <x:f>IFERROR(VLOOKUP($B12,'ALL GARDEN PLANTS'!$A$2:$W$149,9,FALSE),"")</x:f>
      </x:c>
      <x:c r="J12" s="13" t="str">
        <x:f>IFERROR(VLOOKUP($B12,'ALL GARDEN PLANTS'!$A$2:$W$149,17,FALSE),"")</x:f>
      </x:c>
      <x:c r="K12" s="13" t="str">
        <x:f>IFERROR(VLOOKUP($B12,'ALL GARDEN PLANTS'!$A$2:$W$149,14,FALSE),"")</x:f>
      </x:c>
      <x:c r="L12" s="58" t="str"/>
      <x:c r="M12" s="13" t="str"/>
    </x:row>
    <x:row r="13">
      <x:c r="A13" s="13" t="str"/>
      <x:c r="B13" s="13" t="str"/>
      <x:c r="C13" s="13" t="str"/>
      <x:c r="D13" s="13" t="str">
        <x:f>IFERROR(VLOOKUP($B13,'ALL GARDEN PLANTS'!$A$2:$W$149,13,FALSE),"")</x:f>
      </x:c>
      <x:c r="E13" s="58" t="str"/>
      <x:c r="F13" s="13" t="str">
        <x:v>Not Started</x:v>
      </x:c>
      <x:c r="G13" s="13" t="str">
        <x:f>IFERROR(VLOOKUP($B13,'ALL GARDEN PLANTS'!$A$2:$W$149,6,FALSE),"")</x:f>
      </x:c>
      <x:c r="H13" s="13" t="str">
        <x:f>IFERROR(VLOOKUP($B13,'ALL GARDEN PLANTS'!$A$2:$W$149,7,FALSE),"")</x:f>
      </x:c>
      <x:c r="I13" s="13" t="str">
        <x:f>IFERROR(VLOOKUP($B13,'ALL GARDEN PLANTS'!$A$2:$W$149,9,FALSE),"")</x:f>
      </x:c>
      <x:c r="J13" s="13" t="str">
        <x:f>IFERROR(VLOOKUP($B13,'ALL GARDEN PLANTS'!$A$2:$W$149,17,FALSE),"")</x:f>
      </x:c>
      <x:c r="K13" s="13" t="str">
        <x:f>IFERROR(VLOOKUP($B13,'ALL GARDEN PLANTS'!$A$2:$W$149,14,FALSE),"")</x:f>
      </x:c>
      <x:c r="L13" s="58" t="str"/>
      <x:c r="M13" s="13" t="str"/>
    </x:row>
    <x:row r="14">
      <x:c r="A14" s="13" t="str"/>
      <x:c r="B14" s="13" t="str"/>
      <x:c r="C14" s="13" t="str"/>
      <x:c r="D14" s="13" t="str">
        <x:f>IFERROR(VLOOKUP($B14,'ALL GARDEN PLANTS'!$A$2:$W$149,13,FALSE),"")</x:f>
      </x:c>
      <x:c r="E14" s="58" t="str"/>
      <x:c r="F14" s="13" t="str">
        <x:v>Not Started</x:v>
      </x:c>
      <x:c r="G14" s="13" t="str">
        <x:f>IFERROR(VLOOKUP($B14,'ALL GARDEN PLANTS'!$A$2:$W$149,6,FALSE),"")</x:f>
      </x:c>
      <x:c r="H14" s="13" t="str">
        <x:f>IFERROR(VLOOKUP($B14,'ALL GARDEN PLANTS'!$A$2:$W$149,7,FALSE),"")</x:f>
      </x:c>
      <x:c r="I14" s="13" t="str">
        <x:f>IFERROR(VLOOKUP($B14,'ALL GARDEN PLANTS'!$A$2:$W$149,9,FALSE),"")</x:f>
      </x:c>
      <x:c r="J14" s="13" t="str">
        <x:f>IFERROR(VLOOKUP($B14,'ALL GARDEN PLANTS'!$A$2:$W$149,17,FALSE),"")</x:f>
      </x:c>
      <x:c r="K14" s="13" t="str">
        <x:f>IFERROR(VLOOKUP($B14,'ALL GARDEN PLANTS'!$A$2:$W$149,14,FALSE),"")</x:f>
      </x:c>
      <x:c r="L14" s="58" t="str"/>
      <x:c r="M14" s="13" t="str"/>
    </x:row>
    <x:row r="15">
      <x:c r="A15" s="13" t="str"/>
      <x:c r="B15" s="13" t="str"/>
      <x:c r="C15" s="13" t="str"/>
      <x:c r="D15" s="13" t="str">
        <x:f>IFERROR(VLOOKUP($B15,'ALL GARDEN PLANTS'!$A$2:$W$149,13,FALSE),"")</x:f>
      </x:c>
      <x:c r="E15" s="58" t="str"/>
      <x:c r="F15" s="13" t="str">
        <x:v>Not Started</x:v>
      </x:c>
      <x:c r="G15" s="13" t="str">
        <x:f>IFERROR(VLOOKUP($B15,'ALL GARDEN PLANTS'!$A$2:$W$149,6,FALSE),"")</x:f>
      </x:c>
      <x:c r="H15" s="13" t="str">
        <x:f>IFERROR(VLOOKUP($B15,'ALL GARDEN PLANTS'!$A$2:$W$149,7,FALSE),"")</x:f>
      </x:c>
      <x:c r="I15" s="13" t="str">
        <x:f>IFERROR(VLOOKUP($B15,'ALL GARDEN PLANTS'!$A$2:$W$149,9,FALSE),"")</x:f>
      </x:c>
      <x:c r="J15" s="13" t="str">
        <x:f>IFERROR(VLOOKUP($B15,'ALL GARDEN PLANTS'!$A$2:$W$149,17,FALSE),"")</x:f>
      </x:c>
      <x:c r="K15" s="13" t="str">
        <x:f>IFERROR(VLOOKUP($B15,'ALL GARDEN PLANTS'!$A$2:$W$149,14,FALSE),"")</x:f>
      </x:c>
      <x:c r="L15" s="58" t="str"/>
      <x:c r="M15" s="13" t="str"/>
    </x:row>
    <x:row r="16">
      <x:c r="A16" s="13" t="str"/>
      <x:c r="B16" s="13" t="str"/>
      <x:c r="C16" s="13" t="str"/>
      <x:c r="D16" s="13" t="str">
        <x:f>IFERROR(VLOOKUP($B16,'ALL GARDEN PLANTS'!$A$2:$W$149,13,FALSE),"")</x:f>
      </x:c>
      <x:c r="E16" s="58" t="str"/>
      <x:c r="F16" s="13" t="str">
        <x:v>Not Started</x:v>
      </x:c>
      <x:c r="G16" s="13" t="str">
        <x:f>IFERROR(VLOOKUP($B16,'ALL GARDEN PLANTS'!$A$2:$W$149,6,FALSE),"")</x:f>
      </x:c>
      <x:c r="H16" s="13" t="str">
        <x:f>IFERROR(VLOOKUP($B16,'ALL GARDEN PLANTS'!$A$2:$W$149,7,FALSE),"")</x:f>
      </x:c>
      <x:c r="I16" s="13" t="str">
        <x:f>IFERROR(VLOOKUP($B16,'ALL GARDEN PLANTS'!$A$2:$W$149,9,FALSE),"")</x:f>
      </x:c>
      <x:c r="J16" s="13" t="str">
        <x:f>IFERROR(VLOOKUP($B16,'ALL GARDEN PLANTS'!$A$2:$W$149,17,FALSE),"")</x:f>
      </x:c>
      <x:c r="K16" s="13" t="str">
        <x:f>IFERROR(VLOOKUP($B16,'ALL GARDEN PLANTS'!$A$2:$W$149,14,FALSE),"")</x:f>
      </x:c>
      <x:c r="L16" s="58" t="str"/>
      <x:c r="M16" s="13" t="str"/>
    </x:row>
    <x:row r="17">
      <x:c r="A17" s="13" t="str"/>
      <x:c r="B17" s="13" t="str"/>
      <x:c r="C17" s="13" t="str"/>
      <x:c r="D17" s="13" t="str">
        <x:f>IFERROR(VLOOKUP($B17,'ALL GARDEN PLANTS'!$A$2:$W$149,13,FALSE),"")</x:f>
      </x:c>
      <x:c r="E17" s="58" t="str"/>
      <x:c r="F17" s="13" t="str">
        <x:v>Not Started</x:v>
      </x:c>
      <x:c r="G17" s="13" t="str">
        <x:f>IFERROR(VLOOKUP($B17,'ALL GARDEN PLANTS'!$A$2:$W$149,6,FALSE),"")</x:f>
      </x:c>
      <x:c r="H17" s="13" t="str">
        <x:f>IFERROR(VLOOKUP($B17,'ALL GARDEN PLANTS'!$A$2:$W$149,7,FALSE),"")</x:f>
      </x:c>
      <x:c r="I17" s="13" t="str">
        <x:f>IFERROR(VLOOKUP($B17,'ALL GARDEN PLANTS'!$A$2:$W$149,9,FALSE),"")</x:f>
      </x:c>
      <x:c r="J17" s="13" t="str">
        <x:f>IFERROR(VLOOKUP($B17,'ALL GARDEN PLANTS'!$A$2:$W$149,17,FALSE),"")</x:f>
      </x:c>
      <x:c r="K17" s="13" t="str">
        <x:f>IFERROR(VLOOKUP($B17,'ALL GARDEN PLANTS'!$A$2:$W$149,14,FALSE),"")</x:f>
      </x:c>
      <x:c r="L17" s="58" t="str"/>
      <x:c r="M17" s="13" t="str"/>
    </x:row>
    <x:row r="18">
      <x:c r="A18" s="13" t="str"/>
      <x:c r="B18" s="13" t="str"/>
      <x:c r="C18" s="13" t="str"/>
      <x:c r="D18" s="13" t="str">
        <x:f>IFERROR(VLOOKUP($B18,'ALL GARDEN PLANTS'!$A$2:$W$149,13,FALSE),"")</x:f>
      </x:c>
      <x:c r="E18" s="58" t="str"/>
      <x:c r="F18" s="13" t="str">
        <x:v>Not Started</x:v>
      </x:c>
      <x:c r="G18" s="13" t="str">
        <x:f>IFERROR(VLOOKUP($B18,'ALL GARDEN PLANTS'!$A$2:$W$149,6,FALSE),"")</x:f>
      </x:c>
      <x:c r="H18" s="13" t="str">
        <x:f>IFERROR(VLOOKUP($B18,'ALL GARDEN PLANTS'!$A$2:$W$149,7,FALSE),"")</x:f>
      </x:c>
      <x:c r="I18" s="13" t="str">
        <x:f>IFERROR(VLOOKUP($B18,'ALL GARDEN PLANTS'!$A$2:$W$149,9,FALSE),"")</x:f>
      </x:c>
      <x:c r="J18" s="13" t="str">
        <x:f>IFERROR(VLOOKUP($B18,'ALL GARDEN PLANTS'!$A$2:$W$149,17,FALSE),"")</x:f>
      </x:c>
      <x:c r="K18" s="13" t="str">
        <x:f>IFERROR(VLOOKUP($B18,'ALL GARDEN PLANTS'!$A$2:$W$149,14,FALSE),"")</x:f>
      </x:c>
      <x:c r="L18" s="58" t="str"/>
      <x:c r="M18" s="13" t="str"/>
    </x:row>
    <x:row r="19">
      <x:c r="A19" s="13" t="str"/>
      <x:c r="B19" s="13" t="str"/>
      <x:c r="C19" s="13" t="str"/>
      <x:c r="D19" s="13" t="str">
        <x:f>IFERROR(VLOOKUP($B19,'ALL GARDEN PLANTS'!$A$2:$W$149,13,FALSE),"")</x:f>
      </x:c>
      <x:c r="E19" s="58" t="str"/>
      <x:c r="F19" s="13" t="str">
        <x:v>Not Started</x:v>
      </x:c>
      <x:c r="G19" s="13" t="str">
        <x:f>IFERROR(VLOOKUP($B19,'ALL GARDEN PLANTS'!$A$2:$W$149,6,FALSE),"")</x:f>
      </x:c>
      <x:c r="H19" s="13" t="str">
        <x:f>IFERROR(VLOOKUP($B19,'ALL GARDEN PLANTS'!$A$2:$W$149,7,FALSE),"")</x:f>
      </x:c>
      <x:c r="I19" s="13" t="str">
        <x:f>IFERROR(VLOOKUP($B19,'ALL GARDEN PLANTS'!$A$2:$W$149,9,FALSE),"")</x:f>
      </x:c>
      <x:c r="J19" s="13" t="str">
        <x:f>IFERROR(VLOOKUP($B19,'ALL GARDEN PLANTS'!$A$2:$W$149,17,FALSE),"")</x:f>
      </x:c>
      <x:c r="K19" s="13" t="str">
        <x:f>IFERROR(VLOOKUP($B19,'ALL GARDEN PLANTS'!$A$2:$W$149,14,FALSE),"")</x:f>
      </x:c>
      <x:c r="L19" s="58" t="str"/>
      <x:c r="M19" s="13" t="str"/>
    </x:row>
    <x:row r="20">
      <x:c r="A20" s="13" t="str"/>
      <x:c r="B20" s="13" t="str"/>
      <x:c r="C20" s="13" t="str"/>
      <x:c r="D20" s="13" t="str">
        <x:f>IFERROR(VLOOKUP($B20,'ALL GARDEN PLANTS'!$A$2:$W$149,13,FALSE),"")</x:f>
      </x:c>
      <x:c r="E20" s="58" t="str"/>
      <x:c r="F20" s="13" t="str">
        <x:v>Not Started</x:v>
      </x:c>
      <x:c r="G20" s="13" t="str">
        <x:f>IFERROR(VLOOKUP($B20,'ALL GARDEN PLANTS'!$A$2:$W$149,6,FALSE),"")</x:f>
      </x:c>
      <x:c r="H20" s="13" t="str">
        <x:f>IFERROR(VLOOKUP($B20,'ALL GARDEN PLANTS'!$A$2:$W$149,7,FALSE),"")</x:f>
      </x:c>
      <x:c r="I20" s="13" t="str">
        <x:f>IFERROR(VLOOKUP($B20,'ALL GARDEN PLANTS'!$A$2:$W$149,9,FALSE),"")</x:f>
      </x:c>
      <x:c r="J20" s="13" t="str">
        <x:f>IFERROR(VLOOKUP($B20,'ALL GARDEN PLANTS'!$A$2:$W$149,17,FALSE),"")</x:f>
      </x:c>
      <x:c r="K20" s="13" t="str">
        <x:f>IFERROR(VLOOKUP($B20,'ALL GARDEN PLANTS'!$A$2:$W$149,14,FALSE),"")</x:f>
      </x:c>
      <x:c r="L20" s="58" t="str"/>
      <x:c r="M20" s="13" t="str"/>
    </x:row>
    <x:row r="21">
      <x:c r="A21" s="13" t="str"/>
      <x:c r="B21" s="13" t="str"/>
      <x:c r="C21" s="13" t="str"/>
      <x:c r="D21" s="13" t="str">
        <x:f>IFERROR(VLOOKUP($B21,'ALL GARDEN PLANTS'!$A$2:$W$149,13,FALSE),"")</x:f>
      </x:c>
      <x:c r="E21" s="58" t="str"/>
      <x:c r="F21" s="13" t="str">
        <x:v>Not Started</x:v>
      </x:c>
      <x:c r="G21" s="13" t="str">
        <x:f>IFERROR(VLOOKUP($B21,'ALL GARDEN PLANTS'!$A$2:$W$149,6,FALSE),"")</x:f>
      </x:c>
      <x:c r="H21" s="13" t="str">
        <x:f>IFERROR(VLOOKUP($B21,'ALL GARDEN PLANTS'!$A$2:$W$149,7,FALSE),"")</x:f>
      </x:c>
      <x:c r="I21" s="13" t="str">
        <x:f>IFERROR(VLOOKUP($B21,'ALL GARDEN PLANTS'!$A$2:$W$149,9,FALSE),"")</x:f>
      </x:c>
      <x:c r="J21" s="13" t="str">
        <x:f>IFERROR(VLOOKUP($B21,'ALL GARDEN PLANTS'!$A$2:$W$149,17,FALSE),"")</x:f>
      </x:c>
      <x:c r="K21" s="13" t="str">
        <x:f>IFERROR(VLOOKUP($B21,'ALL GARDEN PLANTS'!$A$2:$W$149,14,FALSE),"")</x:f>
      </x:c>
      <x:c r="L21" s="58" t="str"/>
      <x:c r="M21" s="13" t="str"/>
    </x:row>
    <x:row r="22">
      <x:c r="A22" s="13" t="str"/>
      <x:c r="B22" s="13" t="str"/>
      <x:c r="C22" s="13" t="str"/>
      <x:c r="D22" s="13" t="str">
        <x:f>IFERROR(VLOOKUP($B22,'ALL GARDEN PLANTS'!$A$2:$W$149,13,FALSE),"")</x:f>
      </x:c>
      <x:c r="E22" s="58" t="str"/>
      <x:c r="F22" s="13" t="str">
        <x:v>Not Started</x:v>
      </x:c>
      <x:c r="G22" s="13" t="str">
        <x:f>IFERROR(VLOOKUP($B22,'ALL GARDEN PLANTS'!$A$2:$W$149,6,FALSE),"")</x:f>
      </x:c>
      <x:c r="H22" s="13" t="str">
        <x:f>IFERROR(VLOOKUP($B22,'ALL GARDEN PLANTS'!$A$2:$W$149,7,FALSE),"")</x:f>
      </x:c>
      <x:c r="I22" s="13" t="str">
        <x:f>IFERROR(VLOOKUP($B22,'ALL GARDEN PLANTS'!$A$2:$W$149,9,FALSE),"")</x:f>
      </x:c>
      <x:c r="J22" s="13" t="str">
        <x:f>IFERROR(VLOOKUP($B22,'ALL GARDEN PLANTS'!$A$2:$W$149,17,FALSE),"")</x:f>
      </x:c>
      <x:c r="K22" s="13" t="str">
        <x:f>IFERROR(VLOOKUP($B22,'ALL GARDEN PLANTS'!$A$2:$W$149,14,FALSE),"")</x:f>
      </x:c>
      <x:c r="L22" s="58" t="str"/>
      <x:c r="M22" s="13" t="str"/>
    </x:row>
    <x:row r="23">
      <x:c r="A23" s="13" t="str"/>
      <x:c r="B23" s="13" t="str"/>
      <x:c r="C23" s="13" t="str"/>
      <x:c r="D23" s="13" t="str">
        <x:f>IFERROR(VLOOKUP($B23,'ALL GARDEN PLANTS'!$A$2:$W$149,13,FALSE),"")</x:f>
      </x:c>
      <x:c r="E23" s="58" t="str"/>
      <x:c r="F23" s="13" t="str">
        <x:v>Not Started</x:v>
      </x:c>
      <x:c r="G23" s="13" t="str">
        <x:f>IFERROR(VLOOKUP($B23,'ALL GARDEN PLANTS'!$A$2:$W$149,6,FALSE),"")</x:f>
      </x:c>
      <x:c r="H23" s="13" t="str">
        <x:f>IFERROR(VLOOKUP($B23,'ALL GARDEN PLANTS'!$A$2:$W$149,7,FALSE),"")</x:f>
      </x:c>
      <x:c r="I23" s="13" t="str">
        <x:f>IFERROR(VLOOKUP($B23,'ALL GARDEN PLANTS'!$A$2:$W$149,9,FALSE),"")</x:f>
      </x:c>
      <x:c r="J23" s="13" t="str">
        <x:f>IFERROR(VLOOKUP($B23,'ALL GARDEN PLANTS'!$A$2:$W$149,17,FALSE),"")</x:f>
      </x:c>
      <x:c r="K23" s="13" t="str">
        <x:f>IFERROR(VLOOKUP($B23,'ALL GARDEN PLANTS'!$A$2:$W$149,14,FALSE),"")</x:f>
      </x:c>
      <x:c r="L23" s="58" t="str"/>
      <x:c r="M23" s="13" t="str"/>
    </x:row>
    <x:row r="24">
      <x:c r="A24" s="13" t="str"/>
      <x:c r="B24" s="13" t="str"/>
      <x:c r="C24" s="13" t="str"/>
      <x:c r="D24" s="13" t="str">
        <x:f>IFERROR(VLOOKUP($B24,'ALL GARDEN PLANTS'!$A$2:$W$149,13,FALSE),"")</x:f>
      </x:c>
      <x:c r="E24" s="58" t="str"/>
      <x:c r="F24" s="13" t="str">
        <x:v>Not Started</x:v>
      </x:c>
      <x:c r="G24" s="13" t="str">
        <x:f>IFERROR(VLOOKUP($B24,'ALL GARDEN PLANTS'!$A$2:$W$149,6,FALSE),"")</x:f>
      </x:c>
      <x:c r="H24" s="13" t="str">
        <x:f>IFERROR(VLOOKUP($B24,'ALL GARDEN PLANTS'!$A$2:$W$149,7,FALSE),"")</x:f>
      </x:c>
      <x:c r="I24" s="13" t="str">
        <x:f>IFERROR(VLOOKUP($B24,'ALL GARDEN PLANTS'!$A$2:$W$149,9,FALSE),"")</x:f>
      </x:c>
      <x:c r="J24" s="13" t="str">
        <x:f>IFERROR(VLOOKUP($B24,'ALL GARDEN PLANTS'!$A$2:$W$149,17,FALSE),"")</x:f>
      </x:c>
      <x:c r="K24" s="13" t="str">
        <x:f>IFERROR(VLOOKUP($B24,'ALL GARDEN PLANTS'!$A$2:$W$149,14,FALSE),"")</x:f>
      </x:c>
      <x:c r="L24" s="58" t="str"/>
      <x:c r="M24" s="13" t="str"/>
    </x:row>
    <x:row r="25">
      <x:c r="A25" s="13" t="str"/>
      <x:c r="B25" s="13" t="str"/>
      <x:c r="C25" s="13" t="str"/>
      <x:c r="D25" s="13" t="str">
        <x:f>IFERROR(VLOOKUP($B25,'ALL GARDEN PLANTS'!$A$2:$W$149,13,FALSE),"")</x:f>
      </x:c>
      <x:c r="E25" s="58" t="str"/>
      <x:c r="F25" s="13" t="str">
        <x:v>Not Started</x:v>
      </x:c>
      <x:c r="G25" s="13" t="str">
        <x:f>IFERROR(VLOOKUP($B25,'ALL GARDEN PLANTS'!$A$2:$W$149,6,FALSE),"")</x:f>
      </x:c>
      <x:c r="H25" s="13" t="str">
        <x:f>IFERROR(VLOOKUP($B25,'ALL GARDEN PLANTS'!$A$2:$W$149,7,FALSE),"")</x:f>
      </x:c>
      <x:c r="I25" s="13" t="str">
        <x:f>IFERROR(VLOOKUP($B25,'ALL GARDEN PLANTS'!$A$2:$W$149,9,FALSE),"")</x:f>
      </x:c>
      <x:c r="J25" s="13" t="str">
        <x:f>IFERROR(VLOOKUP($B25,'ALL GARDEN PLANTS'!$A$2:$W$149,17,FALSE),"")</x:f>
      </x:c>
      <x:c r="K25" s="13" t="str">
        <x:f>IFERROR(VLOOKUP($B25,'ALL GARDEN PLANTS'!$A$2:$W$149,14,FALSE),"")</x:f>
      </x:c>
      <x:c r="L25" s="58" t="str"/>
      <x:c r="M25" s="13" t="str"/>
    </x:row>
    <x:row r="26">
      <x:c r="A26" s="13" t="str"/>
      <x:c r="B26" s="13" t="str"/>
      <x:c r="C26" s="13" t="str"/>
      <x:c r="D26" s="13" t="str">
        <x:f>IFERROR(VLOOKUP($B26,'ALL GARDEN PLANTS'!$A$2:$W$149,13,FALSE),"")</x:f>
      </x:c>
      <x:c r="E26" s="58" t="str"/>
      <x:c r="F26" s="13" t="str">
        <x:v>Not Started</x:v>
      </x:c>
      <x:c r="G26" s="13" t="str">
        <x:f>IFERROR(VLOOKUP($B26,'ALL GARDEN PLANTS'!$A$2:$W$149,6,FALSE),"")</x:f>
      </x:c>
      <x:c r="H26" s="13" t="str">
        <x:f>IFERROR(VLOOKUP($B26,'ALL GARDEN PLANTS'!$A$2:$W$149,7,FALSE),"")</x:f>
      </x:c>
      <x:c r="I26" s="13" t="str">
        <x:f>IFERROR(VLOOKUP($B26,'ALL GARDEN PLANTS'!$A$2:$W$149,9,FALSE),"")</x:f>
      </x:c>
      <x:c r="J26" s="13" t="str">
        <x:f>IFERROR(VLOOKUP($B26,'ALL GARDEN PLANTS'!$A$2:$W$149,17,FALSE),"")</x:f>
      </x:c>
      <x:c r="K26" s="13" t="str">
        <x:f>IFERROR(VLOOKUP($B26,'ALL GARDEN PLANTS'!$A$2:$W$149,14,FALSE),"")</x:f>
      </x:c>
      <x:c r="L26" s="58" t="str"/>
      <x:c r="M26" s="13" t="str"/>
    </x:row>
    <x:row r="27">
      <x:c r="A27" s="13" t="str"/>
      <x:c r="B27" s="13" t="str"/>
      <x:c r="C27" s="13" t="str"/>
      <x:c r="D27" s="13" t="str">
        <x:f>IFERROR(VLOOKUP($B27,'ALL GARDEN PLANTS'!$A$2:$W$149,13,FALSE),"")</x:f>
      </x:c>
      <x:c r="E27" s="58" t="str"/>
      <x:c r="F27" s="13" t="str">
        <x:v>Not Started</x:v>
      </x:c>
      <x:c r="G27" s="13" t="str">
        <x:f>IFERROR(VLOOKUP($B27,'ALL GARDEN PLANTS'!$A$2:$W$149,6,FALSE),"")</x:f>
      </x:c>
      <x:c r="H27" s="13" t="str">
        <x:f>IFERROR(VLOOKUP($B27,'ALL GARDEN PLANTS'!$A$2:$W$149,7,FALSE),"")</x:f>
      </x:c>
      <x:c r="I27" s="13" t="str">
        <x:f>IFERROR(VLOOKUP($B27,'ALL GARDEN PLANTS'!$A$2:$W$149,9,FALSE),"")</x:f>
      </x:c>
      <x:c r="J27" s="13" t="str">
        <x:f>IFERROR(VLOOKUP($B27,'ALL GARDEN PLANTS'!$A$2:$W$149,17,FALSE),"")</x:f>
      </x:c>
      <x:c r="K27" s="13" t="str">
        <x:f>IFERROR(VLOOKUP($B27,'ALL GARDEN PLANTS'!$A$2:$W$149,14,FALSE),"")</x:f>
      </x:c>
      <x:c r="L27" s="58" t="str"/>
      <x:c r="M27" s="13" t="str"/>
    </x:row>
    <x:row r="28">
      <x:c r="A28" s="13" t="str"/>
      <x:c r="B28" s="13" t="str"/>
      <x:c r="C28" s="13" t="str"/>
      <x:c r="D28" s="13" t="str">
        <x:f>IFERROR(VLOOKUP($B28,'ALL GARDEN PLANTS'!$A$2:$W$149,13,FALSE),"")</x:f>
      </x:c>
      <x:c r="E28" s="58" t="str"/>
      <x:c r="F28" s="13" t="str">
        <x:v>Not Started</x:v>
      </x:c>
      <x:c r="G28" s="13" t="str">
        <x:f>IFERROR(VLOOKUP($B28,'ALL GARDEN PLANTS'!$A$2:$W$149,6,FALSE),"")</x:f>
      </x:c>
      <x:c r="H28" s="13" t="str">
        <x:f>IFERROR(VLOOKUP($B28,'ALL GARDEN PLANTS'!$A$2:$W$149,7,FALSE),"")</x:f>
      </x:c>
      <x:c r="I28" s="13" t="str">
        <x:f>IFERROR(VLOOKUP($B28,'ALL GARDEN PLANTS'!$A$2:$W$149,9,FALSE),"")</x:f>
      </x:c>
      <x:c r="J28" s="13" t="str">
        <x:f>IFERROR(VLOOKUP($B28,'ALL GARDEN PLANTS'!$A$2:$W$149,17,FALSE),"")</x:f>
      </x:c>
      <x:c r="K28" s="13" t="str">
        <x:f>IFERROR(VLOOKUP($B28,'ALL GARDEN PLANTS'!$A$2:$W$149,14,FALSE),"")</x:f>
      </x:c>
      <x:c r="L28" s="58" t="str"/>
      <x:c r="M28" s="13" t="str"/>
    </x:row>
    <x:row r="29">
      <x:c r="A29" s="13" t="str"/>
      <x:c r="B29" s="13" t="str"/>
      <x:c r="C29" s="13" t="str"/>
      <x:c r="D29" s="13" t="str">
        <x:f>IFERROR(VLOOKUP($B29,'ALL GARDEN PLANTS'!$A$2:$W$149,13,FALSE),"")</x:f>
      </x:c>
      <x:c r="E29" s="58" t="str"/>
      <x:c r="F29" s="13" t="str">
        <x:v>Not Started</x:v>
      </x:c>
      <x:c r="G29" s="13" t="str">
        <x:f>IFERROR(VLOOKUP($B29,'ALL GARDEN PLANTS'!$A$2:$W$149,6,FALSE),"")</x:f>
      </x:c>
      <x:c r="H29" s="13" t="str">
        <x:f>IFERROR(VLOOKUP($B29,'ALL GARDEN PLANTS'!$A$2:$W$149,7,FALSE),"")</x:f>
      </x:c>
      <x:c r="I29" s="13" t="str">
        <x:f>IFERROR(VLOOKUP($B29,'ALL GARDEN PLANTS'!$A$2:$W$149,9,FALSE),"")</x:f>
      </x:c>
      <x:c r="J29" s="13" t="str">
        <x:f>IFERROR(VLOOKUP($B29,'ALL GARDEN PLANTS'!$A$2:$W$149,17,FALSE),"")</x:f>
      </x:c>
      <x:c r="K29" s="13" t="str">
        <x:f>IFERROR(VLOOKUP($B29,'ALL GARDEN PLANTS'!$A$2:$W$149,14,FALSE),"")</x:f>
      </x:c>
      <x:c r="L29" s="58" t="str"/>
      <x:c r="M29" s="13" t="str"/>
    </x:row>
    <x:row r="30">
      <x:c r="A30" s="13" t="str"/>
      <x:c r="B30" s="13" t="str"/>
      <x:c r="C30" s="13" t="str"/>
      <x:c r="D30" s="13" t="str">
        <x:f>IFERROR(VLOOKUP($B30,'ALL GARDEN PLANTS'!$A$2:$W$149,13,FALSE),"")</x:f>
      </x:c>
      <x:c r="E30" s="58" t="str"/>
      <x:c r="F30" s="13" t="str">
        <x:v>Not Started</x:v>
      </x:c>
      <x:c r="G30" s="13" t="str">
        <x:f>IFERROR(VLOOKUP($B30,'ALL GARDEN PLANTS'!$A$2:$W$149,6,FALSE),"")</x:f>
      </x:c>
      <x:c r="H30" s="13" t="str">
        <x:f>IFERROR(VLOOKUP($B30,'ALL GARDEN PLANTS'!$A$2:$W$149,7,FALSE),"")</x:f>
      </x:c>
      <x:c r="I30" s="13" t="str">
        <x:f>IFERROR(VLOOKUP($B30,'ALL GARDEN PLANTS'!$A$2:$W$149,9,FALSE),"")</x:f>
      </x:c>
      <x:c r="J30" s="13" t="str">
        <x:f>IFERROR(VLOOKUP($B30,'ALL GARDEN PLANTS'!$A$2:$W$149,17,FALSE),"")</x:f>
      </x:c>
      <x:c r="K30" s="13" t="str">
        <x:f>IFERROR(VLOOKUP($B30,'ALL GARDEN PLANTS'!$A$2:$W$149,14,FALSE),"")</x:f>
      </x:c>
      <x:c r="L30" s="58" t="str"/>
      <x:c r="M30" s="13" t="str"/>
    </x:row>
    <x:row r="31">
      <x:c r="A31" s="13" t="str"/>
      <x:c r="B31" s="13" t="str"/>
      <x:c r="C31" s="13" t="str"/>
      <x:c r="D31" s="13" t="str">
        <x:f>IFERROR(VLOOKUP($B31,'ALL GARDEN PLANTS'!$A$2:$W$149,13,FALSE),"")</x:f>
      </x:c>
      <x:c r="E31" s="58" t="str"/>
      <x:c r="F31" s="13" t="str">
        <x:v>Not Started</x:v>
      </x:c>
      <x:c r="G31" s="13" t="str">
        <x:f>IFERROR(VLOOKUP($B31,'ALL GARDEN PLANTS'!$A$2:$W$149,6,FALSE),"")</x:f>
      </x:c>
      <x:c r="H31" s="13" t="str">
        <x:f>IFERROR(VLOOKUP($B31,'ALL GARDEN PLANTS'!$A$2:$W$149,7,FALSE),"")</x:f>
      </x:c>
      <x:c r="I31" s="13" t="str">
        <x:f>IFERROR(VLOOKUP($B31,'ALL GARDEN PLANTS'!$A$2:$W$149,9,FALSE),"")</x:f>
      </x:c>
      <x:c r="J31" s="13" t="str">
        <x:f>IFERROR(VLOOKUP($B31,'ALL GARDEN PLANTS'!$A$2:$W$149,17,FALSE),"")</x:f>
      </x:c>
      <x:c r="K31" s="13" t="str">
        <x:f>IFERROR(VLOOKUP($B31,'ALL GARDEN PLANTS'!$A$2:$W$149,14,FALSE),"")</x:f>
      </x:c>
      <x:c r="L31" s="58" t="str"/>
      <x:c r="M31" s="13" t="str"/>
    </x:row>
    <x:row r="32">
      <x:c r="A32" s="13" t="str"/>
      <x:c r="B32" s="13" t="str"/>
      <x:c r="C32" s="13" t="str"/>
      <x:c r="D32" s="13" t="str">
        <x:f>IFERROR(VLOOKUP($B32,'ALL GARDEN PLANTS'!$A$2:$W$149,13,FALSE),"")</x:f>
      </x:c>
      <x:c r="E32" s="58" t="str"/>
      <x:c r="F32" s="13" t="str">
        <x:v>Not Started</x:v>
      </x:c>
      <x:c r="G32" s="13" t="str">
        <x:f>IFERROR(VLOOKUP($B32,'ALL GARDEN PLANTS'!$A$2:$W$149,6,FALSE),"")</x:f>
      </x:c>
      <x:c r="H32" s="13" t="str">
        <x:f>IFERROR(VLOOKUP($B32,'ALL GARDEN PLANTS'!$A$2:$W$149,7,FALSE),"")</x:f>
      </x:c>
      <x:c r="I32" s="13" t="str">
        <x:f>IFERROR(VLOOKUP($B32,'ALL GARDEN PLANTS'!$A$2:$W$149,9,FALSE),"")</x:f>
      </x:c>
      <x:c r="J32" s="13" t="str">
        <x:f>IFERROR(VLOOKUP($B32,'ALL GARDEN PLANTS'!$A$2:$W$149,17,FALSE),"")</x:f>
      </x:c>
      <x:c r="K32" s="13" t="str">
        <x:f>IFERROR(VLOOKUP($B32,'ALL GARDEN PLANTS'!$A$2:$W$149,14,FALSE),"")</x:f>
      </x:c>
      <x:c r="L32" s="58" t="str"/>
      <x:c r="M32" s="13" t="str"/>
    </x:row>
    <x:row r="33">
      <x:c r="A33" s="13" t="str"/>
      <x:c r="B33" s="13" t="str"/>
      <x:c r="C33" s="13" t="str"/>
      <x:c r="D33" s="13" t="str">
        <x:f>IFERROR(VLOOKUP($B33,'ALL GARDEN PLANTS'!$A$2:$W$149,13,FALSE),"")</x:f>
      </x:c>
      <x:c r="E33" s="58" t="str"/>
      <x:c r="F33" s="13" t="str">
        <x:v>Not Started</x:v>
      </x:c>
      <x:c r="G33" s="13" t="str">
        <x:f>IFERROR(VLOOKUP($B33,'ALL GARDEN PLANTS'!$A$2:$W$149,6,FALSE),"")</x:f>
      </x:c>
      <x:c r="H33" s="13" t="str">
        <x:f>IFERROR(VLOOKUP($B33,'ALL GARDEN PLANTS'!$A$2:$W$149,7,FALSE),"")</x:f>
      </x:c>
      <x:c r="I33" s="13" t="str">
        <x:f>IFERROR(VLOOKUP($B33,'ALL GARDEN PLANTS'!$A$2:$W$149,9,FALSE),"")</x:f>
      </x:c>
      <x:c r="J33" s="13" t="str">
        <x:f>IFERROR(VLOOKUP($B33,'ALL GARDEN PLANTS'!$A$2:$W$149,17,FALSE),"")</x:f>
      </x:c>
      <x:c r="K33" s="13" t="str">
        <x:f>IFERROR(VLOOKUP($B33,'ALL GARDEN PLANTS'!$A$2:$W$149,14,FALSE),"")</x:f>
      </x:c>
      <x:c r="L33" s="58" t="str"/>
      <x:c r="M33" s="13" t="str"/>
    </x:row>
    <x:row r="34">
      <x:c r="A34" s="13" t="str"/>
      <x:c r="B34" s="13" t="str"/>
      <x:c r="C34" s="13" t="str"/>
      <x:c r="D34" s="13" t="str">
        <x:f>IFERROR(VLOOKUP($B34,'ALL GARDEN PLANTS'!$A$2:$W$149,13,FALSE),"")</x:f>
      </x:c>
      <x:c r="E34" s="58" t="str"/>
      <x:c r="F34" s="13" t="str">
        <x:v>Not Started</x:v>
      </x:c>
      <x:c r="G34" s="13" t="str">
        <x:f>IFERROR(VLOOKUP($B34,'ALL GARDEN PLANTS'!$A$2:$W$149,6,FALSE),"")</x:f>
      </x:c>
      <x:c r="H34" s="13" t="str">
        <x:f>IFERROR(VLOOKUP($B34,'ALL GARDEN PLANTS'!$A$2:$W$149,7,FALSE),"")</x:f>
      </x:c>
      <x:c r="I34" s="13" t="str">
        <x:f>IFERROR(VLOOKUP($B34,'ALL GARDEN PLANTS'!$A$2:$W$149,9,FALSE),"")</x:f>
      </x:c>
      <x:c r="J34" s="13" t="str">
        <x:f>IFERROR(VLOOKUP($B34,'ALL GARDEN PLANTS'!$A$2:$W$149,17,FALSE),"")</x:f>
      </x:c>
      <x:c r="K34" s="13" t="str">
        <x:f>IFERROR(VLOOKUP($B34,'ALL GARDEN PLANTS'!$A$2:$W$149,14,FALSE),"")</x:f>
      </x:c>
      <x:c r="L34" s="58" t="str"/>
      <x:c r="M34" s="13" t="str"/>
    </x:row>
    <x:row r="35">
      <x:c r="A35" s="13" t="str"/>
      <x:c r="B35" s="13" t="str"/>
      <x:c r="C35" s="13" t="str"/>
      <x:c r="D35" s="13" t="str">
        <x:f>IFERROR(VLOOKUP($B35,'ALL GARDEN PLANTS'!$A$2:$W$149,13,FALSE),"")</x:f>
      </x:c>
      <x:c r="E35" s="58" t="str"/>
      <x:c r="F35" s="13" t="str">
        <x:v>Not Started</x:v>
      </x:c>
      <x:c r="G35" s="13" t="str">
        <x:f>IFERROR(VLOOKUP($B35,'ALL GARDEN PLANTS'!$A$2:$W$149,6,FALSE),"")</x:f>
      </x:c>
      <x:c r="H35" s="13" t="str">
        <x:f>IFERROR(VLOOKUP($B35,'ALL GARDEN PLANTS'!$A$2:$W$149,7,FALSE),"")</x:f>
      </x:c>
      <x:c r="I35" s="13" t="str">
        <x:f>IFERROR(VLOOKUP($B35,'ALL GARDEN PLANTS'!$A$2:$W$149,9,FALSE),"")</x:f>
      </x:c>
      <x:c r="J35" s="13" t="str">
        <x:f>IFERROR(VLOOKUP($B35,'ALL GARDEN PLANTS'!$A$2:$W$149,17,FALSE),"")</x:f>
      </x:c>
      <x:c r="K35" s="13" t="str">
        <x:f>IFERROR(VLOOKUP($B35,'ALL GARDEN PLANTS'!$A$2:$W$149,14,FALSE),"")</x:f>
      </x:c>
      <x:c r="L35" s="58" t="str"/>
      <x:c r="M35" s="13" t="str"/>
    </x:row>
    <x:row r="36">
      <x:c r="A36" s="13" t="str"/>
      <x:c r="B36" s="13" t="str"/>
      <x:c r="C36" s="13" t="str"/>
      <x:c r="D36" s="13" t="str">
        <x:f>IFERROR(VLOOKUP($B36,'ALL GARDEN PLANTS'!$A$2:$W$149,13,FALSE),"")</x:f>
      </x:c>
      <x:c r="E36" s="58" t="str"/>
      <x:c r="F36" s="13" t="str">
        <x:v>Not Started</x:v>
      </x:c>
      <x:c r="G36" s="13" t="str">
        <x:f>IFERROR(VLOOKUP($B36,'ALL GARDEN PLANTS'!$A$2:$W$149,6,FALSE),"")</x:f>
      </x:c>
      <x:c r="H36" s="13" t="str">
        <x:f>IFERROR(VLOOKUP($B36,'ALL GARDEN PLANTS'!$A$2:$W$149,7,FALSE),"")</x:f>
      </x:c>
      <x:c r="I36" s="13" t="str">
        <x:f>IFERROR(VLOOKUP($B36,'ALL GARDEN PLANTS'!$A$2:$W$149,9,FALSE),"")</x:f>
      </x:c>
      <x:c r="J36" s="13" t="str">
        <x:f>IFERROR(VLOOKUP($B36,'ALL GARDEN PLANTS'!$A$2:$W$149,17,FALSE),"")</x:f>
      </x:c>
      <x:c r="K36" s="13" t="str">
        <x:f>IFERROR(VLOOKUP($B36,'ALL GARDEN PLANTS'!$A$2:$W$149,14,FALSE),"")</x:f>
      </x:c>
      <x:c r="L36" s="58" t="str"/>
      <x:c r="M36" s="13" t="str"/>
    </x:row>
    <x:row r="37">
      <x:c r="A37" s="13" t="str"/>
      <x:c r="B37" s="13" t="str"/>
      <x:c r="C37" s="13" t="str"/>
      <x:c r="D37" s="13" t="str">
        <x:f>IFERROR(VLOOKUP($B37,'ALL GARDEN PLANTS'!$A$2:$W$149,13,FALSE),"")</x:f>
      </x:c>
      <x:c r="E37" s="58" t="str"/>
      <x:c r="F37" s="13" t="str">
        <x:v>Not Started</x:v>
      </x:c>
      <x:c r="G37" s="13" t="str">
        <x:f>IFERROR(VLOOKUP($B37,'ALL GARDEN PLANTS'!$A$2:$W$149,6,FALSE),"")</x:f>
      </x:c>
      <x:c r="H37" s="13" t="str">
        <x:f>IFERROR(VLOOKUP($B37,'ALL GARDEN PLANTS'!$A$2:$W$149,7,FALSE),"")</x:f>
      </x:c>
      <x:c r="I37" s="13" t="str">
        <x:f>IFERROR(VLOOKUP($B37,'ALL GARDEN PLANTS'!$A$2:$W$149,9,FALSE),"")</x:f>
      </x:c>
      <x:c r="J37" s="13" t="str">
        <x:f>IFERROR(VLOOKUP($B37,'ALL GARDEN PLANTS'!$A$2:$W$149,17,FALSE),"")</x:f>
      </x:c>
      <x:c r="K37" s="13" t="str">
        <x:f>IFERROR(VLOOKUP($B37,'ALL GARDEN PLANTS'!$A$2:$W$149,14,FALSE),"")</x:f>
      </x:c>
      <x:c r="L37" s="58" t="str"/>
      <x:c r="M37" s="13" t="str"/>
    </x:row>
    <x:row r="38">
      <x:c r="A38" s="13" t="str"/>
      <x:c r="B38" s="13" t="str"/>
      <x:c r="C38" s="13" t="str"/>
      <x:c r="D38" s="13" t="str">
        <x:f>IFERROR(VLOOKUP($B38,'ALL GARDEN PLANTS'!$A$2:$W$149,13,FALSE),"")</x:f>
      </x:c>
      <x:c r="E38" s="58" t="str"/>
      <x:c r="F38" s="13" t="str">
        <x:v>Not Started</x:v>
      </x:c>
      <x:c r="G38" s="13" t="str">
        <x:f>IFERROR(VLOOKUP($B38,'ALL GARDEN PLANTS'!$A$2:$W$149,6,FALSE),"")</x:f>
      </x:c>
      <x:c r="H38" s="13" t="str">
        <x:f>IFERROR(VLOOKUP($B38,'ALL GARDEN PLANTS'!$A$2:$W$149,7,FALSE),"")</x:f>
      </x:c>
      <x:c r="I38" s="13" t="str">
        <x:f>IFERROR(VLOOKUP($B38,'ALL GARDEN PLANTS'!$A$2:$W$149,9,FALSE),"")</x:f>
      </x:c>
      <x:c r="J38" s="13" t="str">
        <x:f>IFERROR(VLOOKUP($B38,'ALL GARDEN PLANTS'!$A$2:$W$149,17,FALSE),"")</x:f>
      </x:c>
      <x:c r="K38" s="13" t="str">
        <x:f>IFERROR(VLOOKUP($B38,'ALL GARDEN PLANTS'!$A$2:$W$149,14,FALSE),"")</x:f>
      </x:c>
      <x:c r="L38" s="58" t="str"/>
      <x:c r="M38" s="13" t="str"/>
    </x:row>
    <x:row r="39">
      <x:c r="A39" s="13" t="str"/>
      <x:c r="B39" s="13" t="str"/>
      <x:c r="C39" s="13" t="str"/>
      <x:c r="D39" s="13" t="str">
        <x:f>IFERROR(VLOOKUP($B39,'ALL GARDEN PLANTS'!$A$2:$W$149,13,FALSE),"")</x:f>
      </x:c>
      <x:c r="E39" s="58" t="str"/>
      <x:c r="F39" s="13" t="str">
        <x:v>Not Started</x:v>
      </x:c>
      <x:c r="G39" s="13" t="str">
        <x:f>IFERROR(VLOOKUP($B39,'ALL GARDEN PLANTS'!$A$2:$W$149,6,FALSE),"")</x:f>
      </x:c>
      <x:c r="H39" s="13" t="str">
        <x:f>IFERROR(VLOOKUP($B39,'ALL GARDEN PLANTS'!$A$2:$W$149,7,FALSE),"")</x:f>
      </x:c>
      <x:c r="I39" s="13" t="str">
        <x:f>IFERROR(VLOOKUP($B39,'ALL GARDEN PLANTS'!$A$2:$W$149,9,FALSE),"")</x:f>
      </x:c>
      <x:c r="J39" s="13" t="str">
        <x:f>IFERROR(VLOOKUP($B39,'ALL GARDEN PLANTS'!$A$2:$W$149,17,FALSE),"")</x:f>
      </x:c>
      <x:c r="K39" s="13" t="str">
        <x:f>IFERROR(VLOOKUP($B39,'ALL GARDEN PLANTS'!$A$2:$W$149,14,FALSE),"")</x:f>
      </x:c>
      <x:c r="L39" s="58" t="str"/>
      <x:c r="M39" s="13" t="str"/>
    </x:row>
    <x:row r="40">
      <x:c r="A40" s="13" t="str"/>
      <x:c r="B40" s="13" t="str"/>
      <x:c r="C40" s="13" t="str"/>
      <x:c r="D40" s="13" t="str">
        <x:f>IFERROR(VLOOKUP($B40,'ALL GARDEN PLANTS'!$A$2:$W$149,13,FALSE),"")</x:f>
      </x:c>
      <x:c r="E40" s="58" t="str"/>
      <x:c r="F40" s="13" t="str">
        <x:v>Not Started</x:v>
      </x:c>
      <x:c r="G40" s="13" t="str">
        <x:f>IFERROR(VLOOKUP($B40,'ALL GARDEN PLANTS'!$A$2:$W$149,6,FALSE),"")</x:f>
      </x:c>
      <x:c r="H40" s="13" t="str">
        <x:f>IFERROR(VLOOKUP($B40,'ALL GARDEN PLANTS'!$A$2:$W$149,7,FALSE),"")</x:f>
      </x:c>
      <x:c r="I40" s="13" t="str">
        <x:f>IFERROR(VLOOKUP($B40,'ALL GARDEN PLANTS'!$A$2:$W$149,9,FALSE),"")</x:f>
      </x:c>
      <x:c r="J40" s="13" t="str">
        <x:f>IFERROR(VLOOKUP($B40,'ALL GARDEN PLANTS'!$A$2:$W$149,17,FALSE),"")</x:f>
      </x:c>
      <x:c r="K40" s="13" t="str">
        <x:f>IFERROR(VLOOKUP($B40,'ALL GARDEN PLANTS'!$A$2:$W$149,14,FALSE),"")</x:f>
      </x:c>
      <x:c r="L40" s="58" t="str"/>
      <x:c r="M40" s="13" t="str"/>
    </x:row>
    <x:row r="41">
      <x:c r="A41" s="13" t="str"/>
      <x:c r="B41" s="13" t="str"/>
      <x:c r="C41" s="13" t="str"/>
      <x:c r="D41" s="13" t="str">
        <x:f>IFERROR(VLOOKUP($B41,'ALL GARDEN PLANTS'!$A$2:$W$149,13,FALSE),"")</x:f>
      </x:c>
      <x:c r="E41" s="58" t="str"/>
      <x:c r="F41" s="13" t="str">
        <x:v>Not Started</x:v>
      </x:c>
      <x:c r="G41" s="13" t="str">
        <x:f>IFERROR(VLOOKUP($B41,'ALL GARDEN PLANTS'!$A$2:$W$149,6,FALSE),"")</x:f>
      </x:c>
      <x:c r="H41" s="13" t="str">
        <x:f>IFERROR(VLOOKUP($B41,'ALL GARDEN PLANTS'!$A$2:$W$149,7,FALSE),"")</x:f>
      </x:c>
      <x:c r="I41" s="13" t="str">
        <x:f>IFERROR(VLOOKUP($B41,'ALL GARDEN PLANTS'!$A$2:$W$149,9,FALSE),"")</x:f>
      </x:c>
      <x:c r="J41" s="13" t="str">
        <x:f>IFERROR(VLOOKUP($B41,'ALL GARDEN PLANTS'!$A$2:$W$149,17,FALSE),"")</x:f>
      </x:c>
      <x:c r="K41" s="13" t="str">
        <x:f>IFERROR(VLOOKUP($B41,'ALL GARDEN PLANTS'!$A$2:$W$149,14,FALSE),"")</x:f>
      </x:c>
      <x:c r="L41" s="58" t="str"/>
      <x:c r="M41" s="13" t="str"/>
    </x:row>
    <x:row r="42">
      <x:c r="A42" s="13" t="str"/>
      <x:c r="B42" s="13" t="str"/>
      <x:c r="C42" s="13" t="str"/>
      <x:c r="D42" s="13" t="str">
        <x:f>IFERROR(VLOOKUP($B42,'ALL GARDEN PLANTS'!$A$2:$W$149,13,FALSE),"")</x:f>
      </x:c>
      <x:c r="E42" s="58" t="str"/>
      <x:c r="F42" s="13" t="str">
        <x:v>Not Started</x:v>
      </x:c>
      <x:c r="G42" s="13" t="str">
        <x:f>IFERROR(VLOOKUP($B42,'ALL GARDEN PLANTS'!$A$2:$W$149,6,FALSE),"")</x:f>
      </x:c>
      <x:c r="H42" s="13" t="str">
        <x:f>IFERROR(VLOOKUP($B42,'ALL GARDEN PLANTS'!$A$2:$W$149,7,FALSE),"")</x:f>
      </x:c>
      <x:c r="I42" s="13" t="str">
        <x:f>IFERROR(VLOOKUP($B42,'ALL GARDEN PLANTS'!$A$2:$W$149,9,FALSE),"")</x:f>
      </x:c>
      <x:c r="J42" s="13" t="str">
        <x:f>IFERROR(VLOOKUP($B42,'ALL GARDEN PLANTS'!$A$2:$W$149,17,FALSE),"")</x:f>
      </x:c>
      <x:c r="K42" s="13" t="str">
        <x:f>IFERROR(VLOOKUP($B42,'ALL GARDEN PLANTS'!$A$2:$W$149,14,FALSE),"")</x:f>
      </x:c>
      <x:c r="L42" s="58" t="str"/>
      <x:c r="M42" s="13" t="str"/>
    </x:row>
    <x:row r="43">
      <x:c r="A43" s="13" t="str"/>
      <x:c r="B43" s="13" t="str"/>
      <x:c r="C43" s="13" t="str"/>
      <x:c r="D43" s="13" t="str">
        <x:f>IFERROR(VLOOKUP($B43,'ALL GARDEN PLANTS'!$A$2:$W$149,13,FALSE),"")</x:f>
      </x:c>
      <x:c r="E43" s="58" t="str"/>
      <x:c r="F43" s="13" t="str">
        <x:v>Not Started</x:v>
      </x:c>
      <x:c r="G43" s="13" t="str">
        <x:f>IFERROR(VLOOKUP($B43,'ALL GARDEN PLANTS'!$A$2:$W$149,6,FALSE),"")</x:f>
      </x:c>
      <x:c r="H43" s="13" t="str">
        <x:f>IFERROR(VLOOKUP($B43,'ALL GARDEN PLANTS'!$A$2:$W$149,7,FALSE),"")</x:f>
      </x:c>
      <x:c r="I43" s="13" t="str">
        <x:f>IFERROR(VLOOKUP($B43,'ALL GARDEN PLANTS'!$A$2:$W$149,9,FALSE),"")</x:f>
      </x:c>
      <x:c r="J43" s="13" t="str">
        <x:f>IFERROR(VLOOKUP($B43,'ALL GARDEN PLANTS'!$A$2:$W$149,17,FALSE),"")</x:f>
      </x:c>
      <x:c r="K43" s="13" t="str">
        <x:f>IFERROR(VLOOKUP($B43,'ALL GARDEN PLANTS'!$A$2:$W$149,14,FALSE),"")</x:f>
      </x:c>
      <x:c r="L43" s="58" t="str"/>
      <x:c r="M43" s="13" t="str"/>
    </x:row>
    <x:row r="44">
      <x:c r="A44" s="13" t="str"/>
      <x:c r="B44" s="13" t="str"/>
      <x:c r="C44" s="13" t="str"/>
      <x:c r="D44" s="13" t="str">
        <x:f>IFERROR(VLOOKUP($B44,'ALL GARDEN PLANTS'!$A$2:$W$149,13,FALSE),"")</x:f>
      </x:c>
      <x:c r="E44" s="58" t="str"/>
      <x:c r="F44" s="13" t="str">
        <x:v>Not Started</x:v>
      </x:c>
      <x:c r="G44" s="13" t="str">
        <x:f>IFERROR(VLOOKUP($B44,'ALL GARDEN PLANTS'!$A$2:$W$149,6,FALSE),"")</x:f>
      </x:c>
      <x:c r="H44" s="13" t="str">
        <x:f>IFERROR(VLOOKUP($B44,'ALL GARDEN PLANTS'!$A$2:$W$149,7,FALSE),"")</x:f>
      </x:c>
      <x:c r="I44" s="13" t="str">
        <x:f>IFERROR(VLOOKUP($B44,'ALL GARDEN PLANTS'!$A$2:$W$149,9,FALSE),"")</x:f>
      </x:c>
      <x:c r="J44" s="13" t="str">
        <x:f>IFERROR(VLOOKUP($B44,'ALL GARDEN PLANTS'!$A$2:$W$149,17,FALSE),"")</x:f>
      </x:c>
      <x:c r="K44" s="13" t="str">
        <x:f>IFERROR(VLOOKUP($B44,'ALL GARDEN PLANTS'!$A$2:$W$149,14,FALSE),"")</x:f>
      </x:c>
      <x:c r="L44" s="58" t="str"/>
      <x:c r="M44" s="13" t="str"/>
    </x:row>
    <x:row r="45">
      <x:c r="A45" s="13" t="str"/>
      <x:c r="B45" s="13" t="str"/>
      <x:c r="C45" s="13" t="str"/>
      <x:c r="D45" s="13" t="str">
        <x:f>IFERROR(VLOOKUP($B45,'ALL GARDEN PLANTS'!$A$2:$W$149,13,FALSE),"")</x:f>
      </x:c>
      <x:c r="E45" s="58" t="str"/>
      <x:c r="F45" s="13" t="str">
        <x:v>Not Started</x:v>
      </x:c>
      <x:c r="G45" s="13" t="str">
        <x:f>IFERROR(VLOOKUP($B45,'ALL GARDEN PLANTS'!$A$2:$W$149,6,FALSE),"")</x:f>
      </x:c>
      <x:c r="H45" s="13" t="str">
        <x:f>IFERROR(VLOOKUP($B45,'ALL GARDEN PLANTS'!$A$2:$W$149,7,FALSE),"")</x:f>
      </x:c>
      <x:c r="I45" s="13" t="str">
        <x:f>IFERROR(VLOOKUP($B45,'ALL GARDEN PLANTS'!$A$2:$W$149,9,FALSE),"")</x:f>
      </x:c>
      <x:c r="J45" s="13" t="str">
        <x:f>IFERROR(VLOOKUP($B45,'ALL GARDEN PLANTS'!$A$2:$W$149,17,FALSE),"")</x:f>
      </x:c>
      <x:c r="K45" s="13" t="str">
        <x:f>IFERROR(VLOOKUP($B45,'ALL GARDEN PLANTS'!$A$2:$W$149,14,FALSE),"")</x:f>
      </x:c>
      <x:c r="L45" s="58" t="str"/>
      <x:c r="M45" s="13" t="str"/>
    </x:row>
    <x:row r="46">
      <x:c r="A46" s="13" t="str"/>
      <x:c r="B46" s="13" t="str"/>
      <x:c r="C46" s="13" t="str"/>
      <x:c r="D46" s="13" t="str">
        <x:f>IFERROR(VLOOKUP($B46,'ALL GARDEN PLANTS'!$A$2:$W$149,13,FALSE),"")</x:f>
      </x:c>
      <x:c r="E46" s="58" t="str"/>
      <x:c r="F46" s="13" t="str">
        <x:v>Not Started</x:v>
      </x:c>
      <x:c r="G46" s="13" t="str">
        <x:f>IFERROR(VLOOKUP($B46,'ALL GARDEN PLANTS'!$A$2:$W$149,6,FALSE),"")</x:f>
      </x:c>
      <x:c r="H46" s="13" t="str">
        <x:f>IFERROR(VLOOKUP($B46,'ALL GARDEN PLANTS'!$A$2:$W$149,7,FALSE),"")</x:f>
      </x:c>
      <x:c r="I46" s="13" t="str">
        <x:f>IFERROR(VLOOKUP($B46,'ALL GARDEN PLANTS'!$A$2:$W$149,9,FALSE),"")</x:f>
      </x:c>
      <x:c r="J46" s="13" t="str">
        <x:f>IFERROR(VLOOKUP($B46,'ALL GARDEN PLANTS'!$A$2:$W$149,17,FALSE),"")</x:f>
      </x:c>
      <x:c r="K46" s="13" t="str">
        <x:f>IFERROR(VLOOKUP($B46,'ALL GARDEN PLANTS'!$A$2:$W$149,14,FALSE),"")</x:f>
      </x:c>
      <x:c r="L46" s="58" t="str"/>
      <x:c r="M46" s="13" t="str"/>
    </x:row>
    <x:row r="47">
      <x:c r="A47" s="13" t="str"/>
      <x:c r="B47" s="13" t="str"/>
      <x:c r="C47" s="13" t="str"/>
      <x:c r="D47" s="13" t="str">
        <x:f>IFERROR(VLOOKUP($B47,'ALL GARDEN PLANTS'!$A$2:$W$149,13,FALSE),"")</x:f>
      </x:c>
      <x:c r="E47" s="58" t="str"/>
      <x:c r="F47" s="13" t="str">
        <x:v>Not Started</x:v>
      </x:c>
      <x:c r="G47" s="13" t="str">
        <x:f>IFERROR(VLOOKUP($B47,'ALL GARDEN PLANTS'!$A$2:$W$149,6,FALSE),"")</x:f>
      </x:c>
      <x:c r="H47" s="13" t="str">
        <x:f>IFERROR(VLOOKUP($B47,'ALL GARDEN PLANTS'!$A$2:$W$149,7,FALSE),"")</x:f>
      </x:c>
      <x:c r="I47" s="13" t="str">
        <x:f>IFERROR(VLOOKUP($B47,'ALL GARDEN PLANTS'!$A$2:$W$149,9,FALSE),"")</x:f>
      </x:c>
      <x:c r="J47" s="13" t="str">
        <x:f>IFERROR(VLOOKUP($B47,'ALL GARDEN PLANTS'!$A$2:$W$149,17,FALSE),"")</x:f>
      </x:c>
      <x:c r="K47" s="13" t="str">
        <x:f>IFERROR(VLOOKUP($B47,'ALL GARDEN PLANTS'!$A$2:$W$149,14,FALSE),"")</x:f>
      </x:c>
      <x:c r="L47" s="58" t="str"/>
      <x:c r="M47" s="13" t="str"/>
    </x:row>
    <x:row r="48">
      <x:c r="A48" s="13" t="str"/>
      <x:c r="B48" s="13" t="str"/>
      <x:c r="C48" s="13" t="str"/>
      <x:c r="D48" s="13" t="str">
        <x:f>IFERROR(VLOOKUP($B48,'ALL GARDEN PLANTS'!$A$2:$W$149,13,FALSE),"")</x:f>
      </x:c>
      <x:c r="E48" s="58" t="str"/>
      <x:c r="F48" s="13" t="str">
        <x:v>Not Started</x:v>
      </x:c>
      <x:c r="G48" s="13" t="str">
        <x:f>IFERROR(VLOOKUP($B48,'ALL GARDEN PLANTS'!$A$2:$W$149,6,FALSE),"")</x:f>
      </x:c>
      <x:c r="H48" s="13" t="str">
        <x:f>IFERROR(VLOOKUP($B48,'ALL GARDEN PLANTS'!$A$2:$W$149,7,FALSE),"")</x:f>
      </x:c>
      <x:c r="I48" s="13" t="str">
        <x:f>IFERROR(VLOOKUP($B48,'ALL GARDEN PLANTS'!$A$2:$W$149,9,FALSE),"")</x:f>
      </x:c>
      <x:c r="J48" s="13" t="str">
        <x:f>IFERROR(VLOOKUP($B48,'ALL GARDEN PLANTS'!$A$2:$W$149,17,FALSE),"")</x:f>
      </x:c>
      <x:c r="K48" s="13" t="str">
        <x:f>IFERROR(VLOOKUP($B48,'ALL GARDEN PLANTS'!$A$2:$W$149,14,FALSE),"")</x:f>
      </x:c>
      <x:c r="L48" s="58" t="str"/>
      <x:c r="M48" s="13" t="str"/>
    </x:row>
    <x:row r="49">
      <x:c r="A49" s="13" t="str"/>
      <x:c r="B49" s="13" t="str"/>
      <x:c r="C49" s="13" t="str"/>
      <x:c r="D49" s="13" t="str">
        <x:f>IFERROR(VLOOKUP($B49,'ALL GARDEN PLANTS'!$A$2:$W$149,13,FALSE),"")</x:f>
      </x:c>
      <x:c r="E49" s="58" t="str"/>
      <x:c r="F49" s="13" t="str">
        <x:v>Not Started</x:v>
      </x:c>
      <x:c r="G49" s="13" t="str">
        <x:f>IFERROR(VLOOKUP($B49,'ALL GARDEN PLANTS'!$A$2:$W$149,6,FALSE),"")</x:f>
      </x:c>
      <x:c r="H49" s="13" t="str">
        <x:f>IFERROR(VLOOKUP($B49,'ALL GARDEN PLANTS'!$A$2:$W$149,7,FALSE),"")</x:f>
      </x:c>
      <x:c r="I49" s="13" t="str">
        <x:f>IFERROR(VLOOKUP($B49,'ALL GARDEN PLANTS'!$A$2:$W$149,9,FALSE),"")</x:f>
      </x:c>
      <x:c r="J49" s="13" t="str">
        <x:f>IFERROR(VLOOKUP($B49,'ALL GARDEN PLANTS'!$A$2:$W$149,17,FALSE),"")</x:f>
      </x:c>
      <x:c r="K49" s="13" t="str">
        <x:f>IFERROR(VLOOKUP($B49,'ALL GARDEN PLANTS'!$A$2:$W$149,14,FALSE),"")</x:f>
      </x:c>
      <x:c r="L49" s="58" t="str"/>
      <x:c r="M49" s="13" t="str"/>
    </x:row>
    <x:row r="50">
      <x:c r="A50" s="13" t="str"/>
      <x:c r="B50" s="13" t="str"/>
      <x:c r="C50" s="13" t="str"/>
      <x:c r="D50" s="13" t="str">
        <x:f>IFERROR(VLOOKUP($B50,'ALL GARDEN PLANTS'!$A$2:$W$149,13,FALSE),"")</x:f>
      </x:c>
      <x:c r="E50" s="58" t="str"/>
      <x:c r="F50" s="13" t="str">
        <x:v>Not Started</x:v>
      </x:c>
      <x:c r="G50" s="13" t="str">
        <x:f>IFERROR(VLOOKUP($B50,'ALL GARDEN PLANTS'!$A$2:$W$149,6,FALSE),"")</x:f>
      </x:c>
      <x:c r="H50" s="13" t="str">
        <x:f>IFERROR(VLOOKUP($B50,'ALL GARDEN PLANTS'!$A$2:$W$149,7,FALSE),"")</x:f>
      </x:c>
      <x:c r="I50" s="13" t="str">
        <x:f>IFERROR(VLOOKUP($B50,'ALL GARDEN PLANTS'!$A$2:$W$149,9,FALSE),"")</x:f>
      </x:c>
      <x:c r="J50" s="13" t="str">
        <x:f>IFERROR(VLOOKUP($B50,'ALL GARDEN PLANTS'!$A$2:$W$149,17,FALSE),"")</x:f>
      </x:c>
      <x:c r="K50" s="13" t="str">
        <x:f>IFERROR(VLOOKUP($B50,'ALL GARDEN PLANTS'!$A$2:$W$149,14,FALSE),"")</x:f>
      </x:c>
      <x:c r="L50" s="58" t="str"/>
      <x:c r="M50" s="13" t="str"/>
    </x:row>
    <x:row r="51">
      <x:c r="A51" s="13" t="str"/>
      <x:c r="B51" s="13" t="str"/>
      <x:c r="C51" s="13" t="str"/>
      <x:c r="D51" s="13" t="str">
        <x:f>IFERROR(VLOOKUP($B51,'ALL GARDEN PLANTS'!$A$2:$W$149,13,FALSE),"")</x:f>
      </x:c>
      <x:c r="E51" s="58" t="str"/>
      <x:c r="F51" s="13" t="str">
        <x:v>Not Started</x:v>
      </x:c>
      <x:c r="G51" s="13" t="str">
        <x:f>IFERROR(VLOOKUP($B51,'ALL GARDEN PLANTS'!$A$2:$W$149,6,FALSE),"")</x:f>
      </x:c>
      <x:c r="H51" s="13" t="str">
        <x:f>IFERROR(VLOOKUP($B51,'ALL GARDEN PLANTS'!$A$2:$W$149,7,FALSE),"")</x:f>
      </x:c>
      <x:c r="I51" s="13" t="str">
        <x:f>IFERROR(VLOOKUP($B51,'ALL GARDEN PLANTS'!$A$2:$W$149,9,FALSE),"")</x:f>
      </x:c>
      <x:c r="J51" s="13" t="str">
        <x:f>IFERROR(VLOOKUP($B51,'ALL GARDEN PLANTS'!$A$2:$W$149,17,FALSE),"")</x:f>
      </x:c>
      <x:c r="K51" s="13" t="str">
        <x:f>IFERROR(VLOOKUP($B51,'ALL GARDEN PLANTS'!$A$2:$W$149,14,FALSE),"")</x:f>
      </x:c>
      <x:c r="L51" s="58" t="str"/>
      <x:c r="M51" s="13" t="str"/>
    </x:row>
    <x:row r="52">
      <x:c r="A52" s="13" t="str"/>
      <x:c r="B52" s="13" t="str"/>
      <x:c r="C52" s="13" t="str"/>
      <x:c r="D52" s="13" t="str">
        <x:f>IFERROR(VLOOKUP($B52,'ALL GARDEN PLANTS'!$A$2:$W$149,13,FALSE),"")</x:f>
      </x:c>
      <x:c r="E52" s="58" t="str"/>
      <x:c r="F52" s="13" t="str">
        <x:v>Not Started</x:v>
      </x:c>
      <x:c r="G52" s="13" t="str">
        <x:f>IFERROR(VLOOKUP($B52,'ALL GARDEN PLANTS'!$A$2:$W$149,6,FALSE),"")</x:f>
      </x:c>
      <x:c r="H52" s="13" t="str">
        <x:f>IFERROR(VLOOKUP($B52,'ALL GARDEN PLANTS'!$A$2:$W$149,7,FALSE),"")</x:f>
      </x:c>
      <x:c r="I52" s="13" t="str">
        <x:f>IFERROR(VLOOKUP($B52,'ALL GARDEN PLANTS'!$A$2:$W$149,9,FALSE),"")</x:f>
      </x:c>
      <x:c r="J52" s="13" t="str">
        <x:f>IFERROR(VLOOKUP($B52,'ALL GARDEN PLANTS'!$A$2:$W$149,17,FALSE),"")</x:f>
      </x:c>
      <x:c r="K52" s="13" t="str">
        <x:f>IFERROR(VLOOKUP($B52,'ALL GARDEN PLANTS'!$A$2:$W$149,14,FALSE),"")</x:f>
      </x:c>
      <x:c r="L52" s="58" t="str"/>
      <x:c r="M52" s="13" t="str"/>
    </x:row>
    <x:row r="53">
      <x:c r="A53" s="13" t="str"/>
      <x:c r="B53" s="13" t="str"/>
      <x:c r="C53" s="13" t="str"/>
      <x:c r="D53" s="13" t="str">
        <x:f>IFERROR(VLOOKUP($B53,'ALL GARDEN PLANTS'!$A$2:$W$149,13,FALSE),"")</x:f>
      </x:c>
      <x:c r="E53" s="58" t="str"/>
      <x:c r="F53" s="13" t="str">
        <x:v>Not Started</x:v>
      </x:c>
      <x:c r="G53" s="13" t="str">
        <x:f>IFERROR(VLOOKUP($B53,'ALL GARDEN PLANTS'!$A$2:$W$149,6,FALSE),"")</x:f>
      </x:c>
      <x:c r="H53" s="13" t="str">
        <x:f>IFERROR(VLOOKUP($B53,'ALL GARDEN PLANTS'!$A$2:$W$149,7,FALSE),"")</x:f>
      </x:c>
      <x:c r="I53" s="13" t="str">
        <x:f>IFERROR(VLOOKUP($B53,'ALL GARDEN PLANTS'!$A$2:$W$149,9,FALSE),"")</x:f>
      </x:c>
      <x:c r="J53" s="13" t="str">
        <x:f>IFERROR(VLOOKUP($B53,'ALL GARDEN PLANTS'!$A$2:$W$149,17,FALSE),"")</x:f>
      </x:c>
      <x:c r="K53" s="13" t="str">
        <x:f>IFERROR(VLOOKUP($B53,'ALL GARDEN PLANTS'!$A$2:$W$149,14,FALSE),"")</x:f>
      </x:c>
      <x:c r="L53" s="58" t="str"/>
      <x:c r="M53" s="13" t="str"/>
    </x:row>
    <x:row r="54">
      <x:c r="A54" s="13" t="str"/>
      <x:c r="B54" s="13" t="str"/>
      <x:c r="C54" s="13" t="str"/>
      <x:c r="D54" s="13" t="str">
        <x:f>IFERROR(VLOOKUP($B54,'ALL GARDEN PLANTS'!$A$2:$W$149,13,FALSE),"")</x:f>
      </x:c>
      <x:c r="E54" s="58" t="str"/>
      <x:c r="F54" s="13" t="str">
        <x:v>Not Started</x:v>
      </x:c>
      <x:c r="G54" s="13" t="str">
        <x:f>IFERROR(VLOOKUP($B54,'ALL GARDEN PLANTS'!$A$2:$W$149,6,FALSE),"")</x:f>
      </x:c>
      <x:c r="H54" s="13" t="str">
        <x:f>IFERROR(VLOOKUP($B54,'ALL GARDEN PLANTS'!$A$2:$W$149,7,FALSE),"")</x:f>
      </x:c>
      <x:c r="I54" s="13" t="str">
        <x:f>IFERROR(VLOOKUP($B54,'ALL GARDEN PLANTS'!$A$2:$W$149,9,FALSE),"")</x:f>
      </x:c>
      <x:c r="J54" s="13" t="str">
        <x:f>IFERROR(VLOOKUP($B54,'ALL GARDEN PLANTS'!$A$2:$W$149,17,FALSE),"")</x:f>
      </x:c>
      <x:c r="K54" s="13" t="str">
        <x:f>IFERROR(VLOOKUP($B54,'ALL GARDEN PLANTS'!$A$2:$W$149,14,FALSE),"")</x:f>
      </x:c>
      <x:c r="L54" s="58" t="str"/>
      <x:c r="M54" s="13" t="str"/>
    </x:row>
    <x:row r="55">
      <x:c r="A55" s="13" t="str"/>
      <x:c r="B55" s="13" t="str"/>
      <x:c r="C55" s="13" t="str"/>
      <x:c r="D55" s="13" t="str">
        <x:f>IFERROR(VLOOKUP($B55,'ALL GARDEN PLANTS'!$A$2:$W$149,13,FALSE),"")</x:f>
      </x:c>
      <x:c r="E55" s="58" t="str"/>
      <x:c r="F55" s="13" t="str">
        <x:v>Not Started</x:v>
      </x:c>
      <x:c r="G55" s="13" t="str">
        <x:f>IFERROR(VLOOKUP($B55,'ALL GARDEN PLANTS'!$A$2:$W$149,6,FALSE),"")</x:f>
      </x:c>
      <x:c r="H55" s="13" t="str">
        <x:f>IFERROR(VLOOKUP($B55,'ALL GARDEN PLANTS'!$A$2:$W$149,7,FALSE),"")</x:f>
      </x:c>
      <x:c r="I55" s="13" t="str">
        <x:f>IFERROR(VLOOKUP($B55,'ALL GARDEN PLANTS'!$A$2:$W$149,9,FALSE),"")</x:f>
      </x:c>
      <x:c r="J55" s="13" t="str">
        <x:f>IFERROR(VLOOKUP($B55,'ALL GARDEN PLANTS'!$A$2:$W$149,17,FALSE),"")</x:f>
      </x:c>
      <x:c r="K55" s="13" t="str">
        <x:f>IFERROR(VLOOKUP($B55,'ALL GARDEN PLANTS'!$A$2:$W$149,14,FALSE),"")</x:f>
      </x:c>
      <x:c r="L55" s="58" t="str"/>
      <x:c r="M55" s="13" t="str"/>
    </x:row>
    <x:row r="56">
      <x:c r="A56" s="13" t="str"/>
      <x:c r="B56" s="13" t="str"/>
      <x:c r="C56" s="13" t="str"/>
      <x:c r="D56" s="13" t="str">
        <x:f>IFERROR(VLOOKUP($B56,'ALL GARDEN PLANTS'!$A$2:$W$149,13,FALSE),"")</x:f>
      </x:c>
      <x:c r="E56" s="58" t="str"/>
      <x:c r="F56" s="13" t="str">
        <x:v>Not Started</x:v>
      </x:c>
      <x:c r="G56" s="13" t="str">
        <x:f>IFERROR(VLOOKUP($B56,'ALL GARDEN PLANTS'!$A$2:$W$149,6,FALSE),"")</x:f>
      </x:c>
      <x:c r="H56" s="13" t="str">
        <x:f>IFERROR(VLOOKUP($B56,'ALL GARDEN PLANTS'!$A$2:$W$149,7,FALSE),"")</x:f>
      </x:c>
      <x:c r="I56" s="13" t="str">
        <x:f>IFERROR(VLOOKUP($B56,'ALL GARDEN PLANTS'!$A$2:$W$149,9,FALSE),"")</x:f>
      </x:c>
      <x:c r="J56" s="13" t="str">
        <x:f>IFERROR(VLOOKUP($B56,'ALL GARDEN PLANTS'!$A$2:$W$149,17,FALSE),"")</x:f>
      </x:c>
      <x:c r="K56" s="13" t="str">
        <x:f>IFERROR(VLOOKUP($B56,'ALL GARDEN PLANTS'!$A$2:$W$149,14,FALSE),"")</x:f>
      </x:c>
      <x:c r="L56" s="58" t="str"/>
      <x:c r="M56" s="13" t="str"/>
    </x:row>
    <x:row r="57">
      <x:c r="A57" s="13" t="str"/>
      <x:c r="B57" s="13" t="str"/>
      <x:c r="C57" s="13" t="str"/>
      <x:c r="D57" s="13" t="str">
        <x:f>IFERROR(VLOOKUP($B57,'ALL GARDEN PLANTS'!$A$2:$W$149,13,FALSE),"")</x:f>
      </x:c>
      <x:c r="E57" s="58" t="str"/>
      <x:c r="F57" s="13" t="str">
        <x:v>Not Started</x:v>
      </x:c>
      <x:c r="G57" s="13" t="str">
        <x:f>IFERROR(VLOOKUP($B57,'ALL GARDEN PLANTS'!$A$2:$W$149,6,FALSE),"")</x:f>
      </x:c>
      <x:c r="H57" s="13" t="str">
        <x:f>IFERROR(VLOOKUP($B57,'ALL GARDEN PLANTS'!$A$2:$W$149,7,FALSE),"")</x:f>
      </x:c>
      <x:c r="I57" s="13" t="str">
        <x:f>IFERROR(VLOOKUP($B57,'ALL GARDEN PLANTS'!$A$2:$W$149,9,FALSE),"")</x:f>
      </x:c>
      <x:c r="J57" s="13" t="str">
        <x:f>IFERROR(VLOOKUP($B57,'ALL GARDEN PLANTS'!$A$2:$W$149,17,FALSE),"")</x:f>
      </x:c>
      <x:c r="K57" s="13" t="str">
        <x:f>IFERROR(VLOOKUP($B57,'ALL GARDEN PLANTS'!$A$2:$W$149,14,FALSE),"")</x:f>
      </x:c>
      <x:c r="L57" s="58" t="str"/>
      <x:c r="M57" s="13" t="str"/>
    </x:row>
    <x:row r="58">
      <x:c r="A58" s="13" t="str"/>
      <x:c r="B58" s="13" t="str"/>
      <x:c r="C58" s="13" t="str"/>
      <x:c r="D58" s="13" t="str">
        <x:f>IFERROR(VLOOKUP($B58,'ALL GARDEN PLANTS'!$A$2:$W$149,13,FALSE),"")</x:f>
      </x:c>
      <x:c r="E58" s="58" t="str"/>
      <x:c r="F58" s="13" t="str">
        <x:v>Not Started</x:v>
      </x:c>
      <x:c r="G58" s="13" t="str">
        <x:f>IFERROR(VLOOKUP($B58,'ALL GARDEN PLANTS'!$A$2:$W$149,6,FALSE),"")</x:f>
      </x:c>
      <x:c r="H58" s="13" t="str">
        <x:f>IFERROR(VLOOKUP($B58,'ALL GARDEN PLANTS'!$A$2:$W$149,7,FALSE),"")</x:f>
      </x:c>
      <x:c r="I58" s="13" t="str">
        <x:f>IFERROR(VLOOKUP($B58,'ALL GARDEN PLANTS'!$A$2:$W$149,9,FALSE),"")</x:f>
      </x:c>
      <x:c r="J58" s="13" t="str">
        <x:f>IFERROR(VLOOKUP($B58,'ALL GARDEN PLANTS'!$A$2:$W$149,17,FALSE),"")</x:f>
      </x:c>
      <x:c r="K58" s="13" t="str">
        <x:f>IFERROR(VLOOKUP($B58,'ALL GARDEN PLANTS'!$A$2:$W$149,14,FALSE),"")</x:f>
      </x:c>
      <x:c r="L58" s="58" t="str"/>
      <x:c r="M58" s="13" t="str"/>
    </x:row>
    <x:row r="59">
      <x:c r="A59" s="13" t="str"/>
      <x:c r="B59" s="13" t="str"/>
      <x:c r="C59" s="13" t="str"/>
      <x:c r="D59" s="13" t="str">
        <x:f>IFERROR(VLOOKUP($B59,'ALL GARDEN PLANTS'!$A$2:$W$149,13,FALSE),"")</x:f>
      </x:c>
      <x:c r="E59" s="58" t="str"/>
      <x:c r="F59" s="13" t="str">
        <x:v>Not Started</x:v>
      </x:c>
      <x:c r="G59" s="13" t="str">
        <x:f>IFERROR(VLOOKUP($B59,'ALL GARDEN PLANTS'!$A$2:$W$149,6,FALSE),"")</x:f>
      </x:c>
      <x:c r="H59" s="13" t="str">
        <x:f>IFERROR(VLOOKUP($B59,'ALL GARDEN PLANTS'!$A$2:$W$149,7,FALSE),"")</x:f>
      </x:c>
      <x:c r="I59" s="13" t="str">
        <x:f>IFERROR(VLOOKUP($B59,'ALL GARDEN PLANTS'!$A$2:$W$149,9,FALSE),"")</x:f>
      </x:c>
      <x:c r="J59" s="13" t="str">
        <x:f>IFERROR(VLOOKUP($B59,'ALL GARDEN PLANTS'!$A$2:$W$149,17,FALSE),"")</x:f>
      </x:c>
      <x:c r="K59" s="13" t="str">
        <x:f>IFERROR(VLOOKUP($B59,'ALL GARDEN PLANTS'!$A$2:$W$149,14,FALSE),"")</x:f>
      </x:c>
      <x:c r="L59" s="58" t="str"/>
      <x:c r="M59" s="13" t="str"/>
    </x:row>
    <x:row r="60">
      <x:c r="A60" s="13" t="str"/>
      <x:c r="B60" s="13" t="str"/>
      <x:c r="C60" s="13" t="str"/>
      <x:c r="D60" s="13" t="str">
        <x:f>IFERROR(VLOOKUP($B60,'ALL GARDEN PLANTS'!$A$2:$W$149,13,FALSE),"")</x:f>
      </x:c>
      <x:c r="E60" s="58" t="str"/>
      <x:c r="F60" s="13" t="str">
        <x:v>Not Started</x:v>
      </x:c>
      <x:c r="G60" s="13" t="str">
        <x:f>IFERROR(VLOOKUP($B60,'ALL GARDEN PLANTS'!$A$2:$W$149,6,FALSE),"")</x:f>
      </x:c>
      <x:c r="H60" s="13" t="str">
        <x:f>IFERROR(VLOOKUP($B60,'ALL GARDEN PLANTS'!$A$2:$W$149,7,FALSE),"")</x:f>
      </x:c>
      <x:c r="I60" s="13" t="str">
        <x:f>IFERROR(VLOOKUP($B60,'ALL GARDEN PLANTS'!$A$2:$W$149,9,FALSE),"")</x:f>
      </x:c>
      <x:c r="J60" s="13" t="str">
        <x:f>IFERROR(VLOOKUP($B60,'ALL GARDEN PLANTS'!$A$2:$W$149,17,FALSE),"")</x:f>
      </x:c>
      <x:c r="K60" s="13" t="str">
        <x:f>IFERROR(VLOOKUP($B60,'ALL GARDEN PLANTS'!$A$2:$W$149,14,FALSE),"")</x:f>
      </x:c>
      <x:c r="L60" s="58" t="str"/>
      <x:c r="M60" s="13" t="str"/>
    </x:row>
    <x:row r="61">
      <x:c r="A61" s="13" t="str"/>
      <x:c r="B61" s="13" t="str"/>
      <x:c r="C61" s="13" t="str"/>
      <x:c r="D61" s="13" t="str">
        <x:f>IFERROR(VLOOKUP($B61,'ALL GARDEN PLANTS'!$A$2:$W$149,13,FALSE),"")</x:f>
      </x:c>
      <x:c r="E61" s="58" t="str"/>
      <x:c r="F61" s="13" t="str">
        <x:v>Not Started</x:v>
      </x:c>
      <x:c r="G61" s="13" t="str">
        <x:f>IFERROR(VLOOKUP($B61,'ALL GARDEN PLANTS'!$A$2:$W$149,6,FALSE),"")</x:f>
      </x:c>
      <x:c r="H61" s="13" t="str">
        <x:f>IFERROR(VLOOKUP($B61,'ALL GARDEN PLANTS'!$A$2:$W$149,7,FALSE),"")</x:f>
      </x:c>
      <x:c r="I61" s="13" t="str">
        <x:f>IFERROR(VLOOKUP($B61,'ALL GARDEN PLANTS'!$A$2:$W$149,9,FALSE),"")</x:f>
      </x:c>
      <x:c r="J61" s="13" t="str">
        <x:f>IFERROR(VLOOKUP($B61,'ALL GARDEN PLANTS'!$A$2:$W$149,17,FALSE),"")</x:f>
      </x:c>
      <x:c r="K61" s="13" t="str">
        <x:f>IFERROR(VLOOKUP($B61,'ALL GARDEN PLANTS'!$A$2:$W$149,14,FALSE),"")</x:f>
      </x:c>
      <x:c r="L61" s="58" t="str"/>
      <x:c r="M61" s="13" t="str"/>
    </x:row>
    <x:row r="62">
      <x:c r="A62" s="13" t="str"/>
      <x:c r="B62" s="13" t="str"/>
      <x:c r="C62" s="13" t="str"/>
      <x:c r="D62" s="13" t="str">
        <x:f>IFERROR(VLOOKUP($B62,'ALL GARDEN PLANTS'!$A$2:$W$149,13,FALSE),"")</x:f>
      </x:c>
      <x:c r="E62" s="58" t="str"/>
      <x:c r="F62" s="13" t="str">
        <x:v>Not Started</x:v>
      </x:c>
      <x:c r="G62" s="13" t="str">
        <x:f>IFERROR(VLOOKUP($B62,'ALL GARDEN PLANTS'!$A$2:$W$149,6,FALSE),"")</x:f>
      </x:c>
      <x:c r="H62" s="13" t="str">
        <x:f>IFERROR(VLOOKUP($B62,'ALL GARDEN PLANTS'!$A$2:$W$149,7,FALSE),"")</x:f>
      </x:c>
      <x:c r="I62" s="13" t="str">
        <x:f>IFERROR(VLOOKUP($B62,'ALL GARDEN PLANTS'!$A$2:$W$149,9,FALSE),"")</x:f>
      </x:c>
      <x:c r="J62" s="13" t="str">
        <x:f>IFERROR(VLOOKUP($B62,'ALL GARDEN PLANTS'!$A$2:$W$149,17,FALSE),"")</x:f>
      </x:c>
      <x:c r="K62" s="13" t="str">
        <x:f>IFERROR(VLOOKUP($B62,'ALL GARDEN PLANTS'!$A$2:$W$149,14,FALSE),"")</x:f>
      </x:c>
      <x:c r="L62" s="58" t="str"/>
      <x:c r="M62" s="13" t="str"/>
    </x:row>
    <x:row r="63">
      <x:c r="A63" s="13" t="str"/>
      <x:c r="B63" s="13" t="str"/>
      <x:c r="C63" s="13" t="str"/>
      <x:c r="D63" s="13" t="str">
        <x:f>IFERROR(VLOOKUP($B63,'ALL GARDEN PLANTS'!$A$2:$W$149,13,FALSE),"")</x:f>
      </x:c>
      <x:c r="E63" s="58" t="str"/>
      <x:c r="F63" s="13" t="str">
        <x:v>Not Started</x:v>
      </x:c>
      <x:c r="G63" s="13" t="str">
        <x:f>IFERROR(VLOOKUP($B63,'ALL GARDEN PLANTS'!$A$2:$W$149,6,FALSE),"")</x:f>
      </x:c>
      <x:c r="H63" s="13" t="str">
        <x:f>IFERROR(VLOOKUP($B63,'ALL GARDEN PLANTS'!$A$2:$W$149,7,FALSE),"")</x:f>
      </x:c>
      <x:c r="I63" s="13" t="str">
        <x:f>IFERROR(VLOOKUP($B63,'ALL GARDEN PLANTS'!$A$2:$W$149,9,FALSE),"")</x:f>
      </x:c>
      <x:c r="J63" s="13" t="str">
        <x:f>IFERROR(VLOOKUP($B63,'ALL GARDEN PLANTS'!$A$2:$W$149,17,FALSE),"")</x:f>
      </x:c>
      <x:c r="K63" s="13" t="str">
        <x:f>IFERROR(VLOOKUP($B63,'ALL GARDEN PLANTS'!$A$2:$W$149,14,FALSE),"")</x:f>
      </x:c>
      <x:c r="L63" s="58" t="str"/>
      <x:c r="M63" s="13" t="str"/>
    </x:row>
    <x:row r="64">
      <x:c r="A64" s="13" t="str"/>
      <x:c r="B64" s="13" t="str"/>
      <x:c r="C64" s="13" t="str"/>
      <x:c r="D64" s="13" t="str">
        <x:f>IFERROR(VLOOKUP($B64,'ALL GARDEN PLANTS'!$A$2:$W$149,13,FALSE),"")</x:f>
      </x:c>
      <x:c r="E64" s="58" t="str"/>
      <x:c r="F64" s="13" t="str">
        <x:v>Not Started</x:v>
      </x:c>
      <x:c r="G64" s="13" t="str">
        <x:f>IFERROR(VLOOKUP($B64,'ALL GARDEN PLANTS'!$A$2:$W$149,6,FALSE),"")</x:f>
      </x:c>
      <x:c r="H64" s="13" t="str">
        <x:f>IFERROR(VLOOKUP($B64,'ALL GARDEN PLANTS'!$A$2:$W$149,7,FALSE),"")</x:f>
      </x:c>
      <x:c r="I64" s="13" t="str">
        <x:f>IFERROR(VLOOKUP($B64,'ALL GARDEN PLANTS'!$A$2:$W$149,9,FALSE),"")</x:f>
      </x:c>
      <x:c r="J64" s="13" t="str">
        <x:f>IFERROR(VLOOKUP($B64,'ALL GARDEN PLANTS'!$A$2:$W$149,17,FALSE),"")</x:f>
      </x:c>
      <x:c r="K64" s="13" t="str">
        <x:f>IFERROR(VLOOKUP($B64,'ALL GARDEN PLANTS'!$A$2:$W$149,14,FALSE),"")</x:f>
      </x:c>
      <x:c r="L64" s="58" t="str"/>
      <x:c r="M64" s="13" t="str"/>
    </x:row>
  </x:sheetData>
  <x:mergeCells>
    <x:mergeCell ref="A1:M2"/>
  </x:mergeCells>
  <x:conditionalFormatting sqref="F5:F64">
    <x:cfRule type="expression" dxfId="0" priority="1">
      <x:formula>F5="Established"</x:formula>
    </x:cfRule>
    <x:cfRule type="expression" dxfId="1" priority="2">
      <x:formula>F5="Failed / Replace"</x:formula>
    </x:cfRule>
  </x:conditionalFormatting>
  <x:dataValidations count="2">
    <x:dataValidation type="list" sqref="B5:B64">
      <x:formula1>'ALL GARDEN PLANTS'!$A$2:$A$149</x:formula1>
    </x:dataValidation>
    <x:dataValidation type="list" sqref="F5:F64">
      <x:formula1>"Not Started,Ordered,Planned,Planted,Established,Failed / Replace"</x:formula1>
    </x:dataValidation>
  </x:dataValidations>
  <x:pageMargins left="0.7" right="0.7" top="0.75" bottom="0.75" header="0.3" footer="0.3"/>
  <x:tableParts count="1">
    <x:tablePart xmlns:r="http://schemas.openxmlformats.org/officeDocument/2006/relationships" r:id="R3c0287414f2d4fda"/>
  </x:tableParts>
</x:worksheet>
</file>

<file path=xl/worksheets/sheet16.xml><?xml version="1.0" encoding="utf-8"?>
<x:worksheet xmlns:x="http://schemas.openxmlformats.org/spreadsheetml/2006/main">
  <x:sheetFormatPr defaultRowHeight="15"/>
  <x:cols>
    <x:col min="1" max="1" width="42" hidden="0" customWidth="1"/>
    <x:col min="2" max="2" width="48" hidden="0" customWidth="1"/>
    <x:col min="3" max="3" width="58" hidden="0" customWidth="1"/>
    <x:col min="4" max="4" width="60" hidden="0" customWidth="1"/>
  </x:cols>
  <x:sheetData>
    <x:row r="1">
      <x:c r="A1" s="18" t="str">
        <x:v>Sources and Selection Method</x:v>
      </x:c>
      <x:c r="B1" s="18"/>
      <x:c r="C1" s="18"/>
      <x:c r="D1" s="18"/>
    </x:row>
    <x:row r="2">
      <x:c r="A2" s="18"/>
      <x:c r="B2" s="18"/>
      <x:c r="C2" s="18"/>
      <x:c r="D2" s="18"/>
    </x:row>
    <x:row r="4">
      <x:c r="A4" s="6" t="str">
        <x:v>Source</x:v>
      </x:c>
      <x:c r="B4" s="6" t="str">
        <x:v>Used For</x:v>
      </x:c>
      <x:c r="C4" s="6" t="str">
        <x:v>URL</x:v>
      </x:c>
      <x:c r="D4" s="6" t="str">
        <x:v>Notes</x:v>
      </x:c>
    </x:row>
    <x:row r="5">
      <x:c r="A5" s="13" t="str">
        <x:v>Universal FQA — Flora of the Chicago Region</x:v>
      </x:c>
      <x:c r="B5" s="13" t="str">
        <x:v>Native status, accepted taxonomy, C value, wetland indicator</x:v>
      </x:c>
      <x:c r="C5" s="13" t="str">
        <x:v>https://universalfqa.org/view_database/80</x:v>
      </x:c>
      <x:c r="D5" s="13" t="str">
        <x:v>Every selected plant was matched against the complete source workbook.</x:v>
      </x:c>
    </x:row>
    <x:row r="6">
      <x:c r="A6" s="13" t="str">
        <x:v>Illinois Extension — Planning a Native Garden</x:v>
      </x:c>
      <x:c r="B6" s="13" t="str">
        <x:v>Selection and design principles</x:v>
      </x:c>
      <x:c r="C6" s="13" t="str">
        <x:v>https://extension.illinois.edu/news-releases/planning-designing-native-garden</x:v>
      </x:c>
      <x:c r="D6" s="13" t="str">
        <x:v>Match plants to regional conditions, use local material, and plan continuous bloom.</x:v>
      </x:c>
    </x:row>
    <x:row r="7">
      <x:c r="A7" s="13" t="str">
        <x:v>Illinois Extension — Cook County Garden Design</x:v>
      </x:c>
      <x:c r="B7" s="13" t="str">
        <x:v>Aggressive-native caution and practical garden design</x:v>
      </x:c>
      <x:c r="C7" s="13" t="str">
        <x:v>https://extension.illinois.edu/cook/garden-design</x:v>
      </x:c>
      <x:c r="D7" s="13" t="str">
        <x:v>Native does not automatically mean suitable for every small garden.</x:v>
      </x:c>
    </x:row>
    <x:row r="8">
      <x:c r="A8" s="13" t="str">
        <x:v>Illinois Extension — Using Natives in a Home Landscape</x:v>
      </x:c>
      <x:c r="B8" s="13" t="str">
        <x:v>Residential landscape use</x:v>
      </x:c>
      <x:c r="C8" s="13" t="str">
        <x:v>https://extension.illinois.edu/blogs/naturalist-notebook/2021-09-16-using-natives-home-landscape</x:v>
      </x:c>
      <x:c r="D8" s="13" t="str">
        <x:v>Supports the practical filter.</x:v>
      </x:c>
    </x:row>
    <x:row r="9">
      <x:c r="A9" s="13" t="str">
        <x:v>Illinois Extension — Edible Landscapes</x:v>
      </x:c>
      <x:c r="B9" s="13" t="str">
        <x:v>Native edible-landscape examples and safety reminder</x:v>
      </x:c>
      <x:c r="C9" s="13" t="str">
        <x:v>https://extension.illinois.edu/podcasts/good-growing/ep-257-design-principles-and-plants-edible-landscapes-goodgrowing</x:v>
      </x:c>
      <x:c r="D9" s="13" t="str">
        <x:v>Positive identification and correct preparation are required.</x:v>
      </x:c>
    </x:row>
    <x:row r="10">
      <x:c r="A10" s="13" t="str">
        <x:v>Illinois Extension — When to Plant</x:v>
      </x:c>
      <x:c r="B10" s="13" t="str">
        <x:v>Northern Illinois vegetable planting windows</x:v>
      </x:c>
      <x:c r="C10" s="13" t="str">
        <x:v>https://extension.illinois.edu/gardening/when-plant</x:v>
      </x:c>
      <x:c r="D10" s="13" t="str">
        <x:v>Used for annual vegetable companion timing.</x:v>
      </x:c>
    </x:row>
    <x:row r="11">
      <x:c r="A11" s="13" t="str">
        <x:v>Chicago Botanic Garden — Native Plants for Home Gardens</x:v>
      </x:c>
      <x:c r="B11" s="13" t="str">
        <x:v>Woodland and home-garden species</x:v>
      </x:c>
      <x:c r="C11" s="13" t="str">
        <x:v>https://www.chicagobotanic.org/plant-information/smart-gardener/native-plants-home-gardens</x:v>
      </x:c>
      <x:c r="D11" s="13" t="str">
        <x:v>Supports shade and woodland selections.</x:v>
      </x:c>
    </x:row>
    <x:row r="12">
      <x:c r="A12" s="13" t="str">
        <x:v>Chicago Botanic Garden — Native Woodies</x:v>
      </x:c>
      <x:c r="B12" s="13" t="str">
        <x:v>Garden shrubs and small trees</x:v>
      </x:c>
      <x:c r="C12" s="13" t="str">
        <x:v>https://www.chicagobotanic.org/plant-information/smart-gardener/native-woodies-sun-and-shade</x:v>
      </x:c>
      <x:c r="D12" s="13" t="str">
        <x:v>Supports woody selections and mature-size planning.</x:v>
      </x:c>
    </x:row>
    <x:row r="13">
      <x:c r="A13" s="13" t="str">
        <x:v>Chicago Botanic Garden — Rain Garden Plants</x:v>
      </x:c>
      <x:c r="B13" s="13" t="str">
        <x:v>Wet-site and rain-garden combinations</x:v>
      </x:c>
      <x:c r="C13" s="13" t="str">
        <x:v>https://www.chicagobotanic.org/plant-information/smart-gardener/perennials-and-shrubs-tough-spots</x:v>
      </x:c>
      <x:c r="D13" s="13" t="str">
        <x:v>Supports rain-garden tab and guilds.</x:v>
      </x:c>
    </x:row>
    <x:row r="14">
      <x:c r="A14" s="13" t="str">
        <x:v>Chicago Botanic Garden — Monthly Checklists</x:v>
      </x:c>
      <x:c r="B14" s="13" t="str">
        <x:v>Month-by-month Chicago gardening work</x:v>
      </x:c>
      <x:c r="C14" s="13" t="str">
        <x:v>https://www.chicagobotanic.org/plant-information/checklist</x:v>
      </x:c>
      <x:c r="D14" s="13" t="str">
        <x:v>Supports the annual schedule.</x:v>
      </x:c>
    </x:row>
    <x:row r="15">
      <x:c r="A15" s="13" t="str">
        <x:v>University of Minnesota Extension — Companion Planting</x:v>
      </x:c>
      <x:c r="B15" s="13" t="str">
        <x:v>Companion-planting framework</x:v>
      </x:c>
      <x:c r="C15" s="13" t="str">
        <x:v>https://extension.umn.edu/gardening-minnesota/companion-planting-home-gardens</x:v>
      </x:c>
      <x:c r="D15" s="13" t="str">
        <x:v>Pairings emphasize space, conditions, and beneficial-insect support rather than unsupported pest-control claims.</x:v>
      </x:c>
    </x:row>
    <x:row r="16">
      <x:c r="A16" s="13" t="str">
        <x:v>NCCIH — Elderberry Safety</x:v>
      </x:c>
      <x:c r="B16" s="13" t="str">
        <x:v>Elderberry preparation warning</x:v>
      </x:c>
      <x:c r="C16" s="13" t="str">
        <x:v>https://www.nccih.nih.gov/health/elderberry</x:v>
      </x:c>
      <x:c r="D16" s="13" t="str">
        <x:v>Raw/unripe fruit and other plant parts can cause illness.</x:v>
      </x:c>
    </x:row>
    <x:row r="17">
      <x:c r="A17" s="13" t="str">
        <x:v>University of Maine Extension — Fiddleheads</x:v>
      </x:c>
      <x:c r="B17" s="13" t="str">
        <x:v>Ostrich fern identification and cooking</x:v>
      </x:c>
      <x:c r="C17" s="13" t="str">
        <x:v>https://extension.umaine.edu/publications/4198e/</x:v>
      </x:c>
      <x:c r="D17" s="13" t="str">
        <x:v>Boil 15 minutes or steam 10–12 minutes.</x:v>
      </x:c>
    </x:row>
    <x:row r="18">
      <x:c r="A18" s="13" t="str">
        <x:v>Penn State Extension — Pawpaw</x:v>
      </x:c>
      <x:c r="B18" s="13" t="str">
        <x:v>Cross-pollination and fruit production</x:v>
      </x:c>
      <x:c r="C18" s="13" t="str">
        <x:v>https://extension.psu.edu/pawpaw-fruit-in-the-garden-and-the-kitchen/</x:v>
      </x:c>
      <x:c r="D18" s="13" t="str">
        <x:v>Two genetically different plants improve fruit set.</x:v>
      </x:c>
    </x:row>
    <x:row r="19">
      <x:c r="A19" s="13" t="str">
        <x:v>Penn State Extension — Walnuts and Juglone</x:v>
      </x:c>
      <x:c r="B19" s="13" t="str">
        <x:v>Walnut placement caution</x:v>
      </x:c>
      <x:c r="C19" s="13" t="str">
        <x:v>https://extension.psu.edu/landscaping-and-gardening-around-walnuts-and-other-juglone-producing-plants/</x:v>
      </x:c>
      <x:c r="D19" s="13" t="str">
        <x:v>Keep sensitive annual crops outside the walnut root zone.</x:v>
      </x:c>
    </x:row>
    <x:row r="21">
      <x:c r="A21" s="36" t="str">
        <x:v>Selection Method</x:v>
      </x:c>
      <x:c r="B21" s="36"/>
      <x:c r="C21" s="36"/>
      <x:c r="D21" s="36"/>
    </x:row>
    <x:row r="22">
      <x:c r="A22" s="24" t="str">
        <x:v>Source reviewed</x:v>
      </x:c>
      <x:c r="B22" s="47" t="str">
        <x:v>All 1,651 accepted native species and 285 additional accepted taxa from the original workbook.</x:v>
      </x:c>
      <x:c r="C22" s="47"/>
      <x:c r="D22" s="47"/>
    </x:row>
    <x:row r="23">
      <x:c r="A23" s="24" t="str">
        <x:v>Included</x:v>
      </x:c>
      <x:c r="B23" s="47" t="str">
        <x:v>Plants with established ornamental, edible, structural, pollinator, groundcover, rain-garden, or commonly nursery-grown residential value.</x:v>
      </x:c>
      <x:c r="C23" s="47"/>
      <x:c r="D23" s="47"/>
    </x:row>
    <x:row r="24">
      <x:c r="A24" s="24" t="str">
        <x:v>Excluded</x:v>
      </x:c>
      <x:c r="B24" s="47" t="str">
        <x:v>Most restoration-only, parasitic, extremely rare, impractically aquatic, highly weedy, or difficult-to-source taxa.</x:v>
      </x:c>
      <x:c r="C24" s="47"/>
      <x:c r="D24" s="47"/>
    </x:row>
    <x:row r="25">
      <x:c r="A25" s="24" t="str">
        <x:v>Companions</x:v>
      </x:c>
      <x:c r="B25" s="47" t="str">
        <x:v>Matched by light, moisture, mature height, spread, bloom sequence, and ecological role.</x:v>
      </x:c>
      <x:c r="C25" s="47"/>
      <x:c r="D25" s="47"/>
    </x:row>
    <x:row r="26">
      <x:c r="A26" s="24" t="str">
        <x:v>Edibles</x:v>
      </x:c>
      <x:c r="B26" s="47" t="str">
        <x:v>The workbook is not a foraging guide. Use only positively identified garden-grown material and follow preparation warnings.</x:v>
      </x:c>
      <x:c r="C26" s="47"/>
      <x:c r="D26" s="47"/>
    </x:row>
  </x:sheetData>
  <x:mergeCells>
    <x:mergeCell ref="A1:D2"/>
    <x:mergeCell ref="A21:D21"/>
    <x:mergeCell ref="B22:D22"/>
    <x:mergeCell ref="B23:D23"/>
    <x:mergeCell ref="B24:D24"/>
    <x:mergeCell ref="B25:D25"/>
    <x:mergeCell ref="B26:D26"/>
  </x:mergeCells>
  <x:pageMargins left="0.7" right="0.7" top="0.75" bottom="0.75" header="0.3" footer="0.3"/>
  <x:tableParts count="1">
    <x:tablePart xmlns:r="http://schemas.openxmlformats.org/officeDocument/2006/relationships" r:id="R34e4b03ec8b8453a"/>
  </x:tableParts>
</x:worksheet>
</file>